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filterPrivacy="1" showInkAnnotation="0" autoCompressPictures="0"/>
  <bookViews>
    <workbookView xWindow="5660" yWindow="1980" windowWidth="23560" windowHeight="18040" tabRatio="728"/>
  </bookViews>
  <sheets>
    <sheet name="1 Stats" sheetId="3" r:id="rId1"/>
    <sheet name="Nutrients" sheetId="5" r:id="rId2"/>
    <sheet name=" Plant A" sheetId="1" r:id="rId3"/>
    <sheet name="Plant B" sheetId="2" r:id="rId4"/>
    <sheet name="Plant C" sheetId="7" r:id="rId5"/>
    <sheet name="Plant D" sheetId="6" r:id="rId6"/>
    <sheet name="Costs" sheetId="4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" l="1"/>
  <c r="F27" i="1"/>
  <c r="B6" i="1"/>
  <c r="A2" i="3"/>
  <c r="B20" i="3"/>
  <c r="B2" i="1"/>
  <c r="B30" i="3"/>
  <c r="B29" i="3"/>
  <c r="B21" i="3"/>
  <c r="B22" i="3"/>
  <c r="J41" i="5"/>
  <c r="I41" i="5"/>
  <c r="H41" i="5"/>
  <c r="G41" i="5"/>
  <c r="F41" i="5"/>
  <c r="E41" i="5"/>
  <c r="D41" i="5"/>
  <c r="J40" i="5"/>
  <c r="I40" i="5"/>
  <c r="H40" i="5"/>
  <c r="G40" i="5"/>
  <c r="F40" i="5"/>
  <c r="E40" i="5"/>
  <c r="D40" i="5"/>
  <c r="J39" i="5"/>
  <c r="I39" i="5"/>
  <c r="H39" i="5"/>
  <c r="G39" i="5"/>
  <c r="F39" i="5"/>
  <c r="E39" i="5"/>
  <c r="D39" i="5"/>
  <c r="J38" i="5"/>
  <c r="I38" i="5"/>
  <c r="H38" i="5"/>
  <c r="G38" i="5"/>
  <c r="F38" i="5"/>
  <c r="E38" i="5"/>
  <c r="D38" i="5"/>
  <c r="J37" i="5"/>
  <c r="I37" i="5"/>
  <c r="H37" i="5"/>
  <c r="G37" i="5"/>
  <c r="F37" i="5"/>
  <c r="E37" i="5"/>
  <c r="D37" i="5"/>
  <c r="J36" i="5"/>
  <c r="I36" i="5"/>
  <c r="H36" i="5"/>
  <c r="G36" i="5"/>
  <c r="F36" i="5"/>
  <c r="E36" i="5"/>
  <c r="D36" i="5"/>
  <c r="J35" i="5"/>
  <c r="I35" i="5"/>
  <c r="H35" i="5"/>
  <c r="G35" i="5"/>
  <c r="F35" i="5"/>
  <c r="E35" i="5"/>
  <c r="D35" i="5"/>
  <c r="J34" i="5"/>
  <c r="I34" i="5"/>
  <c r="H34" i="5"/>
  <c r="G34" i="5"/>
  <c r="F34" i="5"/>
  <c r="E34" i="5"/>
  <c r="D34" i="5"/>
  <c r="C41" i="5"/>
  <c r="C40" i="5"/>
  <c r="C39" i="5"/>
  <c r="C38" i="5"/>
  <c r="C37" i="5"/>
  <c r="C36" i="5"/>
  <c r="C35" i="5"/>
  <c r="C34" i="5"/>
  <c r="J21" i="5"/>
  <c r="I21" i="5"/>
  <c r="H21" i="5"/>
  <c r="G21" i="5"/>
  <c r="F21" i="5"/>
  <c r="E21" i="5"/>
  <c r="D21" i="5"/>
  <c r="C21" i="5"/>
  <c r="J20" i="5"/>
  <c r="I20" i="5"/>
  <c r="H20" i="5"/>
  <c r="G20" i="5"/>
  <c r="F20" i="5"/>
  <c r="E20" i="5"/>
  <c r="D20" i="5"/>
  <c r="C20" i="5"/>
  <c r="J19" i="5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J14" i="5"/>
  <c r="I14" i="5"/>
  <c r="H14" i="5"/>
  <c r="G14" i="5"/>
  <c r="F14" i="5"/>
  <c r="E14" i="5"/>
  <c r="D14" i="5"/>
  <c r="C14" i="5"/>
  <c r="J63" i="5"/>
  <c r="I63" i="5"/>
  <c r="H63" i="5"/>
  <c r="G63" i="5"/>
  <c r="F63" i="5"/>
  <c r="E63" i="5"/>
  <c r="D63" i="5"/>
  <c r="J62" i="5"/>
  <c r="I62" i="5"/>
  <c r="H62" i="5"/>
  <c r="G62" i="5"/>
  <c r="F62" i="5"/>
  <c r="E62" i="5"/>
  <c r="D62" i="5"/>
  <c r="J61" i="5"/>
  <c r="I61" i="5"/>
  <c r="H61" i="5"/>
  <c r="G61" i="5"/>
  <c r="F61" i="5"/>
  <c r="E61" i="5"/>
  <c r="D61" i="5"/>
  <c r="J60" i="5"/>
  <c r="I60" i="5"/>
  <c r="H60" i="5"/>
  <c r="G60" i="5"/>
  <c r="F60" i="5"/>
  <c r="E60" i="5"/>
  <c r="D60" i="5"/>
  <c r="J59" i="5"/>
  <c r="I59" i="5"/>
  <c r="H59" i="5"/>
  <c r="G59" i="5"/>
  <c r="F59" i="5"/>
  <c r="E59" i="5"/>
  <c r="D59" i="5"/>
  <c r="J58" i="5"/>
  <c r="I58" i="5"/>
  <c r="H58" i="5"/>
  <c r="G58" i="5"/>
  <c r="F58" i="5"/>
  <c r="E58" i="5"/>
  <c r="D58" i="5"/>
  <c r="J57" i="5"/>
  <c r="I57" i="5"/>
  <c r="H57" i="5"/>
  <c r="G57" i="5"/>
  <c r="F57" i="5"/>
  <c r="E57" i="5"/>
  <c r="D57" i="5"/>
  <c r="J56" i="5"/>
  <c r="I56" i="5"/>
  <c r="H56" i="5"/>
  <c r="G56" i="5"/>
  <c r="F56" i="5"/>
  <c r="E56" i="5"/>
  <c r="D56" i="5"/>
  <c r="C63" i="5"/>
  <c r="C62" i="5"/>
  <c r="C61" i="5"/>
  <c r="C60" i="5"/>
  <c r="C59" i="5"/>
  <c r="C58" i="5"/>
  <c r="C57" i="5"/>
  <c r="C56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D48" i="5"/>
  <c r="J47" i="5"/>
  <c r="I47" i="5"/>
  <c r="H47" i="5"/>
  <c r="G47" i="5"/>
  <c r="F47" i="5"/>
  <c r="E47" i="5"/>
  <c r="D47" i="5"/>
  <c r="J46" i="5"/>
  <c r="I46" i="5"/>
  <c r="H46" i="5"/>
  <c r="G46" i="5"/>
  <c r="F46" i="5"/>
  <c r="E46" i="5"/>
  <c r="D46" i="5"/>
  <c r="J45" i="5"/>
  <c r="I45" i="5"/>
  <c r="H45" i="5"/>
  <c r="G45" i="5"/>
  <c r="F45" i="5"/>
  <c r="E45" i="5"/>
  <c r="D45" i="5"/>
  <c r="C52" i="5"/>
  <c r="C51" i="5"/>
  <c r="C50" i="5"/>
  <c r="C49" i="5"/>
  <c r="C48" i="5"/>
  <c r="C47" i="5"/>
  <c r="C46" i="5"/>
  <c r="C45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F27" i="2"/>
  <c r="A27" i="2"/>
  <c r="B6" i="2"/>
  <c r="B2" i="2"/>
  <c r="F27" i="7"/>
  <c r="A27" i="7"/>
  <c r="B6" i="7"/>
  <c r="B2" i="7"/>
  <c r="F27" i="6"/>
  <c r="A27" i="6"/>
  <c r="B6" i="6"/>
  <c r="B2" i="6"/>
</calcChain>
</file>

<file path=xl/sharedStrings.xml><?xml version="1.0" encoding="utf-8"?>
<sst xmlns="http://schemas.openxmlformats.org/spreadsheetml/2006/main" count="313" uniqueCount="109">
  <si>
    <t>1 to 5</t>
    <phoneticPr fontId="7" type="noConversion"/>
  </si>
  <si>
    <t>Changes</t>
    <phoneticPr fontId="7" type="noConversion"/>
  </si>
  <si>
    <t>Small yellow spots showed up on some leaves</t>
    <phoneticPr fontId="7" type="noConversion"/>
  </si>
  <si>
    <t>Clones</t>
    <phoneticPr fontId="7" type="noConversion"/>
  </si>
  <si>
    <t>#</t>
    <phoneticPr fontId="7" type="noConversion"/>
  </si>
  <si>
    <t>Hightest/F</t>
    <phoneticPr fontId="7" type="noConversion"/>
  </si>
  <si>
    <t>Flush?</t>
    <phoneticPr fontId="7" type="noConversion"/>
  </si>
  <si>
    <t>FloraKleen</t>
    <phoneticPr fontId="7" type="noConversion"/>
  </si>
  <si>
    <t>Yes/No</t>
    <phoneticPr fontId="7" type="noConversion"/>
  </si>
  <si>
    <t>Yes</t>
    <phoneticPr fontId="7" type="noConversion"/>
  </si>
  <si>
    <t>Tsp. per 5 Gallons</t>
    <phoneticPr fontId="7" type="noConversion"/>
  </si>
  <si>
    <t>Charts</t>
    <phoneticPr fontId="7" type="noConversion"/>
  </si>
  <si>
    <t>Spray</t>
    <phoneticPr fontId="7" type="noConversion"/>
  </si>
  <si>
    <t>Age</t>
    <phoneticPr fontId="7" type="noConversion"/>
  </si>
  <si>
    <t>Days</t>
    <phoneticPr fontId="7" type="noConversion"/>
  </si>
  <si>
    <t>Statistics</t>
    <phoneticPr fontId="7" type="noConversion"/>
  </si>
  <si>
    <t>Tray size</t>
    <phoneticPr fontId="7" type="noConversion"/>
  </si>
  <si>
    <t>Highest/%</t>
    <phoneticPr fontId="7" type="noConversion"/>
  </si>
  <si>
    <t>Resevoir</t>
    <phoneticPr fontId="7" type="noConversion"/>
  </si>
  <si>
    <t>Guess</t>
    <phoneticPr fontId="7" type="noConversion"/>
  </si>
  <si>
    <t>Gallons</t>
    <phoneticPr fontId="7" type="noConversion"/>
  </si>
  <si>
    <t>Leaf Health</t>
    <phoneticPr fontId="7" type="noConversion"/>
  </si>
  <si>
    <t>Inches</t>
    <phoneticPr fontId="7" type="noConversion"/>
  </si>
  <si>
    <t>Grams</t>
    <phoneticPr fontId="7" type="noConversion"/>
  </si>
  <si>
    <t>Inches</t>
    <phoneticPr fontId="7" type="noConversion"/>
  </si>
  <si>
    <t>Grams</t>
    <phoneticPr fontId="7" type="noConversion"/>
  </si>
  <si>
    <t>Final Height</t>
    <phoneticPr fontId="7" type="noConversion"/>
  </si>
  <si>
    <t>Daily Gain</t>
    <phoneticPr fontId="7" type="noConversion"/>
  </si>
  <si>
    <t>Growth Per Day</t>
    <phoneticPr fontId="7" type="noConversion"/>
  </si>
  <si>
    <t>Daily Journal</t>
    <phoneticPr fontId="7" type="noConversion"/>
  </si>
  <si>
    <r>
      <t>H</t>
    </r>
    <r>
      <rPr>
        <b/>
        <vertAlign val="subscript"/>
        <sz val="10"/>
        <rFont val="Verdana"/>
      </rPr>
      <t>2</t>
    </r>
    <r>
      <rPr>
        <b/>
        <sz val="10"/>
        <rFont val="Verdana"/>
      </rPr>
      <t>0 Level</t>
    </r>
    <phoneticPr fontId="7" type="noConversion"/>
  </si>
  <si>
    <r>
      <t>CO</t>
    </r>
    <r>
      <rPr>
        <b/>
        <vertAlign val="subscript"/>
        <sz val="10"/>
        <rFont val="Verdana"/>
      </rPr>
      <t>2</t>
    </r>
    <phoneticPr fontId="7" type="noConversion"/>
  </si>
  <si>
    <t>Flower</t>
    <phoneticPr fontId="7" type="noConversion"/>
  </si>
  <si>
    <t>Yellow</t>
    <phoneticPr fontId="7" type="noConversion"/>
  </si>
  <si>
    <t>See tab</t>
    <phoneticPr fontId="7" type="noConversion"/>
  </si>
  <si>
    <t>Inches</t>
    <phoneticPr fontId="7" type="noConversion"/>
  </si>
  <si>
    <t>Color</t>
    <phoneticPr fontId="7" type="noConversion"/>
  </si>
  <si>
    <t>Date</t>
    <phoneticPr fontId="7" type="noConversion"/>
  </si>
  <si>
    <t>PH</t>
    <phoneticPr fontId="7" type="noConversion"/>
  </si>
  <si>
    <t>Temperature</t>
    <phoneticPr fontId="7" type="noConversion"/>
  </si>
  <si>
    <t>Humidity</t>
    <phoneticPr fontId="7" type="noConversion"/>
  </si>
  <si>
    <t>PPM</t>
    <phoneticPr fontId="7" type="noConversion"/>
  </si>
  <si>
    <t>Stem Health</t>
    <phoneticPr fontId="7" type="noConversion"/>
  </si>
  <si>
    <t>Root Health</t>
    <phoneticPr fontId="7" type="noConversion"/>
  </si>
  <si>
    <t>Breed</t>
    <phoneticPr fontId="7" type="noConversion"/>
  </si>
  <si>
    <t>Type</t>
    <phoneticPr fontId="7" type="noConversion"/>
  </si>
  <si>
    <t>Phase</t>
    <phoneticPr fontId="7" type="noConversion"/>
  </si>
  <si>
    <t>Flush Date</t>
    <phoneticPr fontId="7" type="noConversion"/>
  </si>
  <si>
    <t>Days to flower</t>
    <phoneticPr fontId="7" type="noConversion"/>
  </si>
  <si>
    <t>Days to flush</t>
    <phoneticPr fontId="7" type="noConversion"/>
  </si>
  <si>
    <t>ENTER</t>
    <phoneticPr fontId="7" type="noConversion"/>
  </si>
  <si>
    <t>Unknown</t>
    <phoneticPr fontId="7" type="noConversion"/>
  </si>
  <si>
    <t>Nute Week</t>
    <phoneticPr fontId="7" type="noConversion"/>
  </si>
  <si>
    <t>Flower</t>
  </si>
  <si>
    <t>-</t>
  </si>
  <si>
    <t>Yellow</t>
  </si>
  <si>
    <t>Spray</t>
  </si>
  <si>
    <t>Final Yield</t>
    <phoneticPr fontId="7" type="noConversion"/>
  </si>
  <si>
    <t>Notes</t>
    <phoneticPr fontId="7" type="noConversion"/>
  </si>
  <si>
    <t>Name</t>
    <phoneticPr fontId="7" type="noConversion"/>
  </si>
  <si>
    <t>Indica/Sativa/Hybrid</t>
    <phoneticPr fontId="7" type="noConversion"/>
  </si>
  <si>
    <t>Type</t>
    <phoneticPr fontId="7" type="noConversion"/>
  </si>
  <si>
    <t>Type</t>
    <phoneticPr fontId="7" type="noConversion"/>
  </si>
  <si>
    <t>Dimensions</t>
    <phoneticPr fontId="7" type="noConversion"/>
  </si>
  <si>
    <t>NOTES</t>
    <phoneticPr fontId="7" type="noConversion"/>
  </si>
  <si>
    <t>Automatically today's date</t>
    <phoneticPr fontId="7" type="noConversion"/>
  </si>
  <si>
    <t>Yes</t>
  </si>
  <si>
    <t>Small yellow spots showed up on some leaves</t>
  </si>
  <si>
    <t>Harvested</t>
    <phoneticPr fontId="7" type="noConversion"/>
  </si>
  <si>
    <t>Bagged</t>
    <phoneticPr fontId="7" type="noConversion"/>
  </si>
  <si>
    <t>Germinated</t>
    <phoneticPr fontId="7" type="noConversion"/>
  </si>
  <si>
    <t>-</t>
    <phoneticPr fontId="7" type="noConversion"/>
  </si>
  <si>
    <t>Veg. Light</t>
    <phoneticPr fontId="7" type="noConversion"/>
  </si>
  <si>
    <t>Flower Light</t>
    <phoneticPr fontId="7" type="noConversion"/>
  </si>
  <si>
    <t>Dates</t>
    <phoneticPr fontId="7" type="noConversion"/>
  </si>
  <si>
    <t>Totals</t>
    <phoneticPr fontId="7" type="noConversion"/>
  </si>
  <si>
    <t>Days in Veg</t>
    <phoneticPr fontId="7" type="noConversion"/>
  </si>
  <si>
    <t>Days in Flower</t>
    <phoneticPr fontId="7" type="noConversion"/>
  </si>
  <si>
    <t>Age</t>
    <phoneticPr fontId="7" type="noConversion"/>
  </si>
  <si>
    <t>Harvest Date</t>
    <phoneticPr fontId="7" type="noConversion"/>
  </si>
  <si>
    <t>Clone/Seed</t>
    <phoneticPr fontId="7" type="noConversion"/>
  </si>
  <si>
    <t>Height</t>
    <phoneticPr fontId="7" type="noConversion"/>
  </si>
  <si>
    <t>Girth</t>
    <phoneticPr fontId="7" type="noConversion"/>
  </si>
  <si>
    <t>*Amounts in oz per 15 gallon tank</t>
  </si>
  <si>
    <t>Flora-Gro</t>
  </si>
  <si>
    <t>Flora-Micro</t>
  </si>
  <si>
    <t>Flora-Bloom</t>
  </si>
  <si>
    <t>Flora-licous Grow</t>
  </si>
  <si>
    <t>Flora-licous Bloom</t>
  </si>
  <si>
    <t>Liquid Kool-Bloom</t>
  </si>
  <si>
    <t>Flora-Kleen</t>
  </si>
  <si>
    <t>*Amounts in tbsp per 15 gallon tank</t>
  </si>
  <si>
    <t>Diamond Nectar</t>
  </si>
  <si>
    <t>Seedling</t>
  </si>
  <si>
    <t>Mild Growth</t>
  </si>
  <si>
    <t>Growth</t>
  </si>
  <si>
    <t>Aggressive Growth</t>
  </si>
  <si>
    <t>Transition</t>
  </si>
  <si>
    <t>Bloom</t>
  </si>
  <si>
    <t>Aggressive Bloom</t>
  </si>
  <si>
    <t>Ripen</t>
  </si>
  <si>
    <t>Week</t>
    <phoneticPr fontId="7" type="noConversion"/>
  </si>
  <si>
    <t>Phase</t>
    <phoneticPr fontId="7" type="noConversion"/>
  </si>
  <si>
    <t>Guess</t>
    <phoneticPr fontId="7" type="noConversion"/>
  </si>
  <si>
    <t>Planted</t>
    <phoneticPr fontId="7" type="noConversion"/>
  </si>
  <si>
    <t>Vegetated</t>
    <phoneticPr fontId="7" type="noConversion"/>
  </si>
  <si>
    <t>Flowered</t>
    <phoneticPr fontId="7" type="noConversion"/>
  </si>
  <si>
    <t>Inches below</t>
    <phoneticPr fontId="7" type="noConversion"/>
  </si>
  <si>
    <t>Unknown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</si>
</sst>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8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color indexed="8"/>
      <name val="Verdana"/>
    </font>
    <font>
      <sz val="10"/>
      <name val="Verdana"/>
    </font>
    <font>
      <sz val="10"/>
      <color indexed="8"/>
      <name val="Verdana"/>
    </font>
    <font>
      <b/>
      <sz val="14"/>
      <name val="Verdana"/>
    </font>
    <font>
      <b/>
      <sz val="12"/>
      <name val="Verdana"/>
    </font>
    <font>
      <sz val="12"/>
      <name val="Verdana"/>
    </font>
    <font>
      <b/>
      <vertAlign val="subscript"/>
      <sz val="10"/>
      <name val="Verdana"/>
    </font>
    <font>
      <b/>
      <sz val="10"/>
      <name val="Verdana"/>
    </font>
    <font>
      <b/>
      <sz val="10"/>
      <color indexed="8"/>
      <name val="Verdana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left" inden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9" fontId="15" fillId="0" borderId="0" xfId="0" applyNumberFormat="1" applyFont="1" applyAlignment="1">
      <alignment horizontal="left" indent="1"/>
    </xf>
    <xf numFmtId="0" fontId="1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164" fontId="5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3" sqref="B3:B9"/>
    </sheetView>
  </sheetViews>
  <sheetFormatPr baseColWidth="10" defaultColWidth="11" defaultRowHeight="13" x14ac:dyDescent="0"/>
  <cols>
    <col min="1" max="1" width="15.85546875" bestFit="1" customWidth="1"/>
    <col min="2" max="2" width="28.28515625" bestFit="1" customWidth="1"/>
    <col min="3" max="3" width="20.28515625" bestFit="1" customWidth="1"/>
  </cols>
  <sheetData>
    <row r="1" spans="1:3" s="37" customFormat="1" ht="26" customHeight="1">
      <c r="A1" s="34"/>
      <c r="B1" s="35"/>
      <c r="C1" s="36" t="s">
        <v>64</v>
      </c>
    </row>
    <row r="2" spans="1:3" s="37" customFormat="1">
      <c r="A2" s="34">
        <f ca="1">TODAY()</f>
        <v>40616</v>
      </c>
      <c r="B2" s="35"/>
      <c r="C2" t="s">
        <v>65</v>
      </c>
    </row>
    <row r="3" spans="1:3">
      <c r="A3" s="1" t="s">
        <v>44</v>
      </c>
      <c r="C3" t="s">
        <v>59</v>
      </c>
    </row>
    <row r="4" spans="1:3">
      <c r="A4" s="1" t="s">
        <v>45</v>
      </c>
      <c r="C4" t="s">
        <v>60</v>
      </c>
    </row>
    <row r="5" spans="1:3">
      <c r="A5" s="1" t="s">
        <v>80</v>
      </c>
    </row>
    <row r="6" spans="1:3">
      <c r="A6" s="1" t="s">
        <v>72</v>
      </c>
      <c r="C6" t="s">
        <v>61</v>
      </c>
    </row>
    <row r="7" spans="1:3">
      <c r="A7" s="1" t="s">
        <v>73</v>
      </c>
      <c r="C7" t="s">
        <v>62</v>
      </c>
    </row>
    <row r="8" spans="1:3">
      <c r="A8" s="1" t="s">
        <v>16</v>
      </c>
      <c r="C8" t="s">
        <v>63</v>
      </c>
    </row>
    <row r="9" spans="1:3">
      <c r="A9" s="1" t="s">
        <v>18</v>
      </c>
      <c r="C9" t="s">
        <v>20</v>
      </c>
    </row>
    <row r="10" spans="1:3">
      <c r="A10" s="1"/>
    </row>
    <row r="11" spans="1:3">
      <c r="A11" s="46" t="s">
        <v>74</v>
      </c>
      <c r="B11" s="47"/>
      <c r="C11" s="47"/>
    </row>
    <row r="12" spans="1:3">
      <c r="A12" s="1" t="s">
        <v>70</v>
      </c>
      <c r="B12" s="11" t="s">
        <v>71</v>
      </c>
      <c r="C12" t="s">
        <v>51</v>
      </c>
    </row>
    <row r="13" spans="1:3">
      <c r="A13" s="1" t="s">
        <v>104</v>
      </c>
      <c r="B13" s="4">
        <v>39082</v>
      </c>
      <c r="C13" t="s">
        <v>103</v>
      </c>
    </row>
    <row r="14" spans="1:3">
      <c r="A14" s="1" t="s">
        <v>105</v>
      </c>
      <c r="B14" s="4">
        <v>39082</v>
      </c>
      <c r="C14" t="s">
        <v>19</v>
      </c>
    </row>
    <row r="15" spans="1:3">
      <c r="A15" s="1" t="s">
        <v>106</v>
      </c>
      <c r="B15" s="4">
        <v>39082</v>
      </c>
    </row>
    <row r="16" spans="1:3">
      <c r="A16" s="1" t="s">
        <v>68</v>
      </c>
      <c r="B16" s="4"/>
    </row>
    <row r="17" spans="1:3">
      <c r="A17" s="1" t="s">
        <v>69</v>
      </c>
      <c r="B17" s="4"/>
    </row>
    <row r="19" spans="1:3">
      <c r="A19" s="46" t="s">
        <v>75</v>
      </c>
      <c r="B19" s="47"/>
      <c r="C19" s="47"/>
    </row>
    <row r="20" spans="1:3">
      <c r="A20" s="2" t="s">
        <v>78</v>
      </c>
      <c r="B20" s="18">
        <f ca="1">A2-B13</f>
        <v>1534</v>
      </c>
      <c r="C20" s="11"/>
    </row>
    <row r="21" spans="1:3">
      <c r="A21" s="12" t="s">
        <v>76</v>
      </c>
      <c r="B21" s="18">
        <f>B15-B13</f>
        <v>0</v>
      </c>
    </row>
    <row r="22" spans="1:3" ht="14" thickBot="1">
      <c r="A22" s="12" t="s">
        <v>77</v>
      </c>
      <c r="B22" s="18">
        <f ca="1">A2-B15</f>
        <v>1534</v>
      </c>
    </row>
    <row r="23" spans="1:3">
      <c r="A23" s="14" t="s">
        <v>48</v>
      </c>
      <c r="B23" s="16">
        <v>67</v>
      </c>
      <c r="C23" s="11" t="s">
        <v>50</v>
      </c>
    </row>
    <row r="24" spans="1:3" ht="14" thickBot="1">
      <c r="A24" s="15" t="s">
        <v>49</v>
      </c>
      <c r="B24" s="17">
        <v>14</v>
      </c>
      <c r="C24" s="11" t="s">
        <v>50</v>
      </c>
    </row>
    <row r="29" spans="1:3" ht="18">
      <c r="A29" s="13" t="s">
        <v>79</v>
      </c>
      <c r="B29" s="19">
        <f>B15+B23</f>
        <v>39149</v>
      </c>
    </row>
    <row r="30" spans="1:3" ht="18">
      <c r="A30" s="13" t="s">
        <v>47</v>
      </c>
      <c r="B30" s="19">
        <f>(B15+B23)-B24</f>
        <v>39135</v>
      </c>
    </row>
  </sheetData>
  <mergeCells count="2">
    <mergeCell ref="A11:C11"/>
    <mergeCell ref="A19:C19"/>
  </mergeCells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3"/>
  <sheetViews>
    <sheetView topLeftCell="A16" workbookViewId="0">
      <selection activeCell="B11" sqref="B11"/>
    </sheetView>
  </sheetViews>
  <sheetFormatPr baseColWidth="10" defaultColWidth="20.5703125" defaultRowHeight="13" x14ac:dyDescent="0"/>
  <cols>
    <col min="1" max="1" width="6.140625" style="6" bestFit="1" customWidth="1"/>
    <col min="2" max="2" width="18" style="6" bestFit="1" customWidth="1"/>
    <col min="3" max="10" width="9.5703125" style="6" customWidth="1"/>
    <col min="11" max="16384" width="20.5703125" style="6"/>
  </cols>
  <sheetData>
    <row r="1" spans="1:10" s="9" customFormat="1" ht="39">
      <c r="A1" s="7" t="s">
        <v>101</v>
      </c>
      <c r="B1" s="7" t="s">
        <v>102</v>
      </c>
      <c r="C1" s="32" t="s">
        <v>84</v>
      </c>
      <c r="D1" s="32" t="s">
        <v>85</v>
      </c>
      <c r="E1" s="32" t="s">
        <v>86</v>
      </c>
      <c r="F1" s="8" t="s">
        <v>92</v>
      </c>
      <c r="G1" s="32" t="s">
        <v>87</v>
      </c>
      <c r="H1" s="32" t="s">
        <v>88</v>
      </c>
      <c r="I1" s="32" t="s">
        <v>89</v>
      </c>
      <c r="J1" s="32" t="s">
        <v>90</v>
      </c>
    </row>
    <row r="2" spans="1:10" s="9" customFormat="1">
      <c r="A2" s="7"/>
      <c r="B2" s="7"/>
      <c r="C2" s="32"/>
      <c r="D2" s="32"/>
      <c r="E2" s="32"/>
      <c r="F2" s="8"/>
      <c r="G2" s="32"/>
      <c r="H2" s="32"/>
      <c r="I2" s="32"/>
      <c r="J2" s="32"/>
    </row>
    <row r="3" spans="1:10" s="5" customFormat="1">
      <c r="B3" s="48" t="s">
        <v>83</v>
      </c>
      <c r="C3" s="48"/>
      <c r="D3" s="48"/>
      <c r="E3" s="48"/>
      <c r="F3" s="48"/>
      <c r="G3" s="48"/>
      <c r="H3" s="48"/>
      <c r="I3" s="48"/>
      <c r="J3" s="48"/>
    </row>
    <row r="4" spans="1:10">
      <c r="A4" s="6">
        <v>1</v>
      </c>
      <c r="B4" s="10" t="s">
        <v>93</v>
      </c>
      <c r="C4" s="6">
        <v>1.25</v>
      </c>
      <c r="D4" s="6">
        <v>1.25</v>
      </c>
      <c r="E4" s="6">
        <v>1.25</v>
      </c>
      <c r="F4" s="6">
        <v>2.5</v>
      </c>
      <c r="G4" s="6">
        <v>2.5</v>
      </c>
      <c r="H4" s="6">
        <v>0</v>
      </c>
      <c r="I4" s="6">
        <v>0</v>
      </c>
      <c r="J4" s="6">
        <v>0</v>
      </c>
    </row>
    <row r="5" spans="1:10">
      <c r="A5" s="6">
        <v>3</v>
      </c>
      <c r="B5" s="10" t="s">
        <v>94</v>
      </c>
      <c r="C5" s="6">
        <v>2.5</v>
      </c>
      <c r="D5" s="6">
        <v>2.5</v>
      </c>
      <c r="E5" s="6">
        <v>2.5</v>
      </c>
      <c r="F5" s="6">
        <v>5</v>
      </c>
      <c r="G5" s="6">
        <v>2.5</v>
      </c>
      <c r="H5" s="6">
        <v>0</v>
      </c>
      <c r="I5" s="6">
        <v>0</v>
      </c>
      <c r="J5" s="6">
        <v>0</v>
      </c>
    </row>
    <row r="6" spans="1:10">
      <c r="A6" s="6">
        <v>5</v>
      </c>
      <c r="B6" s="10" t="s">
        <v>95</v>
      </c>
      <c r="C6" s="6">
        <v>6.25</v>
      </c>
      <c r="D6" s="6">
        <v>3.75</v>
      </c>
      <c r="E6" s="6">
        <v>1.25</v>
      </c>
      <c r="F6" s="6">
        <v>5</v>
      </c>
      <c r="G6" s="6">
        <v>1.25</v>
      </c>
      <c r="H6" s="6">
        <v>0</v>
      </c>
      <c r="I6" s="6">
        <v>0</v>
      </c>
      <c r="J6" s="6">
        <v>0</v>
      </c>
    </row>
    <row r="7" spans="1:10">
      <c r="A7" s="6">
        <v>7</v>
      </c>
      <c r="B7" s="10" t="s">
        <v>96</v>
      </c>
      <c r="C7" s="6">
        <v>7.5</v>
      </c>
      <c r="D7" s="6">
        <v>5</v>
      </c>
      <c r="E7" s="6">
        <v>2.5</v>
      </c>
      <c r="F7" s="6">
        <v>5</v>
      </c>
      <c r="G7" s="6">
        <v>2.5</v>
      </c>
      <c r="H7" s="6">
        <v>0</v>
      </c>
      <c r="I7" s="6">
        <v>0</v>
      </c>
      <c r="J7" s="6">
        <v>1</v>
      </c>
    </row>
    <row r="8" spans="1:10">
      <c r="A8" s="6">
        <v>9</v>
      </c>
      <c r="B8" s="10" t="s">
        <v>97</v>
      </c>
      <c r="C8" s="6">
        <v>5</v>
      </c>
      <c r="D8" s="6">
        <v>5</v>
      </c>
      <c r="E8" s="6">
        <v>5</v>
      </c>
      <c r="F8" s="6">
        <v>2.5</v>
      </c>
      <c r="G8" s="6">
        <v>0</v>
      </c>
      <c r="H8" s="6">
        <v>2.5</v>
      </c>
      <c r="I8" s="6">
        <v>1.25</v>
      </c>
      <c r="J8" s="6">
        <v>3</v>
      </c>
    </row>
    <row r="9" spans="1:10">
      <c r="A9" s="6">
        <v>11</v>
      </c>
      <c r="B9" s="10" t="s">
        <v>98</v>
      </c>
      <c r="C9" s="6">
        <v>2.5</v>
      </c>
      <c r="D9" s="6">
        <v>5</v>
      </c>
      <c r="E9" s="6">
        <v>7.5</v>
      </c>
      <c r="F9" s="6">
        <v>0</v>
      </c>
      <c r="G9" s="6">
        <v>0</v>
      </c>
      <c r="H9" s="6">
        <v>2.5</v>
      </c>
      <c r="I9" s="6">
        <v>2.5</v>
      </c>
      <c r="J9" s="6">
        <v>3</v>
      </c>
    </row>
    <row r="10" spans="1:10">
      <c r="A10" s="6">
        <v>13</v>
      </c>
      <c r="B10" s="10" t="s">
        <v>99</v>
      </c>
      <c r="C10" s="6">
        <v>0</v>
      </c>
      <c r="D10" s="6">
        <v>3.75</v>
      </c>
      <c r="E10" s="6">
        <v>7.5</v>
      </c>
      <c r="F10" s="6">
        <v>0</v>
      </c>
      <c r="G10" s="6">
        <v>0</v>
      </c>
      <c r="H10" s="6">
        <v>2.5</v>
      </c>
      <c r="I10" s="6">
        <v>2.5</v>
      </c>
      <c r="J10" s="6">
        <v>3</v>
      </c>
    </row>
    <row r="11" spans="1:10">
      <c r="A11" s="6">
        <v>15</v>
      </c>
      <c r="B11" s="10" t="s">
        <v>100</v>
      </c>
      <c r="C11" s="6">
        <v>0</v>
      </c>
      <c r="D11" s="6">
        <v>2.5</v>
      </c>
      <c r="E11" s="6">
        <v>10</v>
      </c>
      <c r="F11" s="6">
        <v>0</v>
      </c>
      <c r="G11" s="6">
        <v>0</v>
      </c>
      <c r="H11" s="6">
        <v>2.5</v>
      </c>
      <c r="I11" s="6">
        <v>2.5</v>
      </c>
      <c r="J11" s="6">
        <v>3.75</v>
      </c>
    </row>
    <row r="13" spans="1:10">
      <c r="B13" s="31">
        <v>0.9</v>
      </c>
    </row>
    <row r="14" spans="1:10">
      <c r="A14" s="6">
        <v>1</v>
      </c>
      <c r="B14" s="10" t="s">
        <v>93</v>
      </c>
      <c r="C14" s="6">
        <f>C4*0.9</f>
        <v>1.125</v>
      </c>
      <c r="D14" s="6">
        <f t="shared" ref="D14:J14" si="0">D4*0.9</f>
        <v>1.125</v>
      </c>
      <c r="E14" s="6">
        <f t="shared" si="0"/>
        <v>1.125</v>
      </c>
      <c r="F14" s="6">
        <f t="shared" si="0"/>
        <v>2.25</v>
      </c>
      <c r="G14" s="6">
        <f t="shared" si="0"/>
        <v>2.25</v>
      </c>
      <c r="H14" s="6">
        <f t="shared" si="0"/>
        <v>0</v>
      </c>
      <c r="I14" s="6">
        <f t="shared" si="0"/>
        <v>0</v>
      </c>
      <c r="J14" s="6">
        <f t="shared" si="0"/>
        <v>0</v>
      </c>
    </row>
    <row r="15" spans="1:10">
      <c r="A15" s="6">
        <v>3</v>
      </c>
      <c r="B15" s="10" t="s">
        <v>94</v>
      </c>
      <c r="C15" s="6">
        <f t="shared" ref="C15:J21" si="1">C5*0.9</f>
        <v>2.25</v>
      </c>
      <c r="D15" s="6">
        <f t="shared" si="1"/>
        <v>2.25</v>
      </c>
      <c r="E15" s="6">
        <f t="shared" si="1"/>
        <v>2.25</v>
      </c>
      <c r="F15" s="6">
        <f t="shared" si="1"/>
        <v>4.5</v>
      </c>
      <c r="G15" s="6">
        <f t="shared" si="1"/>
        <v>2.25</v>
      </c>
      <c r="H15" s="6">
        <f t="shared" si="1"/>
        <v>0</v>
      </c>
      <c r="I15" s="6">
        <f t="shared" si="1"/>
        <v>0</v>
      </c>
      <c r="J15" s="6">
        <f t="shared" si="1"/>
        <v>0</v>
      </c>
    </row>
    <row r="16" spans="1:10">
      <c r="A16" s="6">
        <v>5</v>
      </c>
      <c r="B16" s="10" t="s">
        <v>95</v>
      </c>
      <c r="C16" s="6">
        <f t="shared" si="1"/>
        <v>5.625</v>
      </c>
      <c r="D16" s="6">
        <f t="shared" si="1"/>
        <v>3.375</v>
      </c>
      <c r="E16" s="6">
        <f t="shared" si="1"/>
        <v>1.125</v>
      </c>
      <c r="F16" s="6">
        <f t="shared" si="1"/>
        <v>4.5</v>
      </c>
      <c r="G16" s="6">
        <f t="shared" si="1"/>
        <v>1.125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17" spans="1:10">
      <c r="A17" s="6">
        <v>7</v>
      </c>
      <c r="B17" s="10" t="s">
        <v>96</v>
      </c>
      <c r="C17" s="6">
        <f t="shared" si="1"/>
        <v>6.75</v>
      </c>
      <c r="D17" s="6">
        <f t="shared" si="1"/>
        <v>4.5</v>
      </c>
      <c r="E17" s="6">
        <f t="shared" si="1"/>
        <v>2.25</v>
      </c>
      <c r="F17" s="6">
        <f t="shared" si="1"/>
        <v>4.5</v>
      </c>
      <c r="G17" s="6">
        <f t="shared" si="1"/>
        <v>2.25</v>
      </c>
      <c r="H17" s="6">
        <f t="shared" si="1"/>
        <v>0</v>
      </c>
      <c r="I17" s="6">
        <f t="shared" si="1"/>
        <v>0</v>
      </c>
      <c r="J17" s="6">
        <f t="shared" si="1"/>
        <v>0.9</v>
      </c>
    </row>
    <row r="18" spans="1:10">
      <c r="A18" s="6">
        <v>9</v>
      </c>
      <c r="B18" s="10" t="s">
        <v>97</v>
      </c>
      <c r="C18" s="6">
        <f t="shared" si="1"/>
        <v>4.5</v>
      </c>
      <c r="D18" s="6">
        <f t="shared" si="1"/>
        <v>4.5</v>
      </c>
      <c r="E18" s="6">
        <f t="shared" si="1"/>
        <v>4.5</v>
      </c>
      <c r="F18" s="6">
        <f t="shared" si="1"/>
        <v>2.25</v>
      </c>
      <c r="G18" s="6">
        <f t="shared" si="1"/>
        <v>0</v>
      </c>
      <c r="H18" s="6">
        <f t="shared" si="1"/>
        <v>2.25</v>
      </c>
      <c r="I18" s="6">
        <f t="shared" si="1"/>
        <v>1.125</v>
      </c>
      <c r="J18" s="6">
        <f t="shared" si="1"/>
        <v>2.7</v>
      </c>
    </row>
    <row r="19" spans="1:10">
      <c r="A19" s="6">
        <v>11</v>
      </c>
      <c r="B19" s="10" t="s">
        <v>98</v>
      </c>
      <c r="C19" s="6">
        <f t="shared" si="1"/>
        <v>2.25</v>
      </c>
      <c r="D19" s="6">
        <f t="shared" si="1"/>
        <v>4.5</v>
      </c>
      <c r="E19" s="6">
        <f t="shared" si="1"/>
        <v>6.75</v>
      </c>
      <c r="F19" s="6">
        <f t="shared" si="1"/>
        <v>0</v>
      </c>
      <c r="G19" s="6">
        <f t="shared" si="1"/>
        <v>0</v>
      </c>
      <c r="H19" s="6">
        <f t="shared" si="1"/>
        <v>2.25</v>
      </c>
      <c r="I19" s="6">
        <f t="shared" si="1"/>
        <v>2.25</v>
      </c>
      <c r="J19" s="6">
        <f t="shared" si="1"/>
        <v>2.7</v>
      </c>
    </row>
    <row r="20" spans="1:10">
      <c r="A20" s="6">
        <v>13</v>
      </c>
      <c r="B20" s="10" t="s">
        <v>99</v>
      </c>
      <c r="C20" s="6">
        <f t="shared" si="1"/>
        <v>0</v>
      </c>
      <c r="D20" s="6">
        <f t="shared" si="1"/>
        <v>3.375</v>
      </c>
      <c r="E20" s="6">
        <f t="shared" si="1"/>
        <v>6.75</v>
      </c>
      <c r="F20" s="6">
        <f t="shared" si="1"/>
        <v>0</v>
      </c>
      <c r="G20" s="6">
        <f t="shared" si="1"/>
        <v>0</v>
      </c>
      <c r="H20" s="6">
        <f t="shared" si="1"/>
        <v>2.25</v>
      </c>
      <c r="I20" s="6">
        <f t="shared" si="1"/>
        <v>2.25</v>
      </c>
      <c r="J20" s="6">
        <f t="shared" si="1"/>
        <v>2.7</v>
      </c>
    </row>
    <row r="21" spans="1:10">
      <c r="A21" s="6">
        <v>15</v>
      </c>
      <c r="B21" s="10" t="s">
        <v>100</v>
      </c>
      <c r="C21" s="6">
        <f t="shared" si="1"/>
        <v>0</v>
      </c>
      <c r="D21" s="6">
        <f t="shared" si="1"/>
        <v>2.25</v>
      </c>
      <c r="E21" s="6">
        <f t="shared" si="1"/>
        <v>9</v>
      </c>
      <c r="F21" s="6">
        <f t="shared" si="1"/>
        <v>0</v>
      </c>
      <c r="G21" s="6">
        <f t="shared" si="1"/>
        <v>0</v>
      </c>
      <c r="H21" s="6">
        <f t="shared" si="1"/>
        <v>2.25</v>
      </c>
      <c r="I21" s="6">
        <f t="shared" si="1"/>
        <v>2.25</v>
      </c>
      <c r="J21" s="6">
        <f t="shared" si="1"/>
        <v>3.375</v>
      </c>
    </row>
    <row r="23" spans="1:10">
      <c r="B23" s="31">
        <v>0.8</v>
      </c>
    </row>
    <row r="24" spans="1:10">
      <c r="A24" s="6">
        <v>1</v>
      </c>
      <c r="B24" s="10" t="s">
        <v>93</v>
      </c>
      <c r="C24" s="6">
        <f>C4*0.8</f>
        <v>1</v>
      </c>
      <c r="D24" s="6">
        <f t="shared" ref="D24:J24" si="2">D4*0.8</f>
        <v>1</v>
      </c>
      <c r="E24" s="6">
        <f t="shared" si="2"/>
        <v>1</v>
      </c>
      <c r="F24" s="6">
        <f t="shared" si="2"/>
        <v>2</v>
      </c>
      <c r="G24" s="6">
        <f t="shared" si="2"/>
        <v>2</v>
      </c>
      <c r="H24" s="6">
        <f t="shared" si="2"/>
        <v>0</v>
      </c>
      <c r="I24" s="6">
        <f t="shared" si="2"/>
        <v>0</v>
      </c>
      <c r="J24" s="6">
        <f t="shared" si="2"/>
        <v>0</v>
      </c>
    </row>
    <row r="25" spans="1:10">
      <c r="A25" s="6">
        <v>3</v>
      </c>
      <c r="B25" s="10" t="s">
        <v>94</v>
      </c>
      <c r="C25" s="6">
        <f t="shared" ref="C25:J31" si="3">C5*0.8</f>
        <v>2</v>
      </c>
      <c r="D25" s="6">
        <f t="shared" si="3"/>
        <v>2</v>
      </c>
      <c r="E25" s="6">
        <f t="shared" si="3"/>
        <v>2</v>
      </c>
      <c r="F25" s="6">
        <f t="shared" si="3"/>
        <v>4</v>
      </c>
      <c r="G25" s="6">
        <f t="shared" si="3"/>
        <v>2</v>
      </c>
      <c r="H25" s="6">
        <f t="shared" si="3"/>
        <v>0</v>
      </c>
      <c r="I25" s="6">
        <f t="shared" si="3"/>
        <v>0</v>
      </c>
      <c r="J25" s="6">
        <f t="shared" si="3"/>
        <v>0</v>
      </c>
    </row>
    <row r="26" spans="1:10">
      <c r="A26" s="6">
        <v>5</v>
      </c>
      <c r="B26" s="10" t="s">
        <v>95</v>
      </c>
      <c r="C26" s="6">
        <f t="shared" si="3"/>
        <v>5</v>
      </c>
      <c r="D26" s="6">
        <f t="shared" si="3"/>
        <v>3</v>
      </c>
      <c r="E26" s="6">
        <f t="shared" si="3"/>
        <v>1</v>
      </c>
      <c r="F26" s="6">
        <f t="shared" si="3"/>
        <v>4</v>
      </c>
      <c r="G26" s="6">
        <f t="shared" si="3"/>
        <v>1</v>
      </c>
      <c r="H26" s="6">
        <f t="shared" si="3"/>
        <v>0</v>
      </c>
      <c r="I26" s="6">
        <f t="shared" si="3"/>
        <v>0</v>
      </c>
      <c r="J26" s="6">
        <f t="shared" si="3"/>
        <v>0</v>
      </c>
    </row>
    <row r="27" spans="1:10">
      <c r="A27" s="6">
        <v>7</v>
      </c>
      <c r="B27" s="10" t="s">
        <v>96</v>
      </c>
      <c r="C27" s="6">
        <f t="shared" si="3"/>
        <v>6</v>
      </c>
      <c r="D27" s="6">
        <f t="shared" si="3"/>
        <v>4</v>
      </c>
      <c r="E27" s="6">
        <f t="shared" si="3"/>
        <v>2</v>
      </c>
      <c r="F27" s="6">
        <f t="shared" si="3"/>
        <v>4</v>
      </c>
      <c r="G27" s="6">
        <f t="shared" si="3"/>
        <v>2</v>
      </c>
      <c r="H27" s="6">
        <f t="shared" si="3"/>
        <v>0</v>
      </c>
      <c r="I27" s="6">
        <f t="shared" si="3"/>
        <v>0</v>
      </c>
      <c r="J27" s="6">
        <f t="shared" si="3"/>
        <v>0.8</v>
      </c>
    </row>
    <row r="28" spans="1:10">
      <c r="A28" s="6">
        <v>9</v>
      </c>
      <c r="B28" s="10" t="s">
        <v>97</v>
      </c>
      <c r="C28" s="6">
        <f t="shared" si="3"/>
        <v>4</v>
      </c>
      <c r="D28" s="6">
        <f t="shared" si="3"/>
        <v>4</v>
      </c>
      <c r="E28" s="6">
        <f t="shared" si="3"/>
        <v>4</v>
      </c>
      <c r="F28" s="6">
        <f t="shared" si="3"/>
        <v>2</v>
      </c>
      <c r="G28" s="6">
        <f t="shared" si="3"/>
        <v>0</v>
      </c>
      <c r="H28" s="6">
        <f t="shared" si="3"/>
        <v>2</v>
      </c>
      <c r="I28" s="6">
        <f t="shared" si="3"/>
        <v>1</v>
      </c>
      <c r="J28" s="6">
        <f t="shared" si="3"/>
        <v>2.4000000000000004</v>
      </c>
    </row>
    <row r="29" spans="1:10">
      <c r="A29" s="6">
        <v>11</v>
      </c>
      <c r="B29" s="10" t="s">
        <v>98</v>
      </c>
      <c r="C29" s="6">
        <f t="shared" si="3"/>
        <v>2</v>
      </c>
      <c r="D29" s="6">
        <f t="shared" si="3"/>
        <v>4</v>
      </c>
      <c r="E29" s="6">
        <f t="shared" si="3"/>
        <v>6</v>
      </c>
      <c r="F29" s="6">
        <f t="shared" si="3"/>
        <v>0</v>
      </c>
      <c r="G29" s="6">
        <f t="shared" si="3"/>
        <v>0</v>
      </c>
      <c r="H29" s="6">
        <f t="shared" si="3"/>
        <v>2</v>
      </c>
      <c r="I29" s="6">
        <f t="shared" si="3"/>
        <v>2</v>
      </c>
      <c r="J29" s="6">
        <f t="shared" si="3"/>
        <v>2.4000000000000004</v>
      </c>
    </row>
    <row r="30" spans="1:10">
      <c r="A30" s="6">
        <v>13</v>
      </c>
      <c r="B30" s="10" t="s">
        <v>99</v>
      </c>
      <c r="C30" s="6">
        <f t="shared" si="3"/>
        <v>0</v>
      </c>
      <c r="D30" s="6">
        <f t="shared" si="3"/>
        <v>3</v>
      </c>
      <c r="E30" s="6">
        <f t="shared" si="3"/>
        <v>6</v>
      </c>
      <c r="F30" s="6">
        <f t="shared" si="3"/>
        <v>0</v>
      </c>
      <c r="G30" s="6">
        <f t="shared" si="3"/>
        <v>0</v>
      </c>
      <c r="H30" s="6">
        <f t="shared" si="3"/>
        <v>2</v>
      </c>
      <c r="I30" s="6">
        <f t="shared" si="3"/>
        <v>2</v>
      </c>
      <c r="J30" s="6">
        <f t="shared" si="3"/>
        <v>2.4000000000000004</v>
      </c>
    </row>
    <row r="31" spans="1:10">
      <c r="A31" s="6">
        <v>15</v>
      </c>
      <c r="B31" s="10" t="s">
        <v>100</v>
      </c>
      <c r="C31" s="6">
        <f t="shared" si="3"/>
        <v>0</v>
      </c>
      <c r="D31" s="6">
        <f t="shared" si="3"/>
        <v>2</v>
      </c>
      <c r="E31" s="6">
        <f t="shared" si="3"/>
        <v>8</v>
      </c>
      <c r="F31" s="6">
        <f t="shared" si="3"/>
        <v>0</v>
      </c>
      <c r="G31" s="6">
        <f t="shared" si="3"/>
        <v>0</v>
      </c>
      <c r="H31" s="6">
        <f t="shared" si="3"/>
        <v>2</v>
      </c>
      <c r="I31" s="6">
        <f t="shared" si="3"/>
        <v>2</v>
      </c>
      <c r="J31" s="6">
        <f t="shared" si="3"/>
        <v>3</v>
      </c>
    </row>
    <row r="33" spans="1:10" s="27" customFormat="1">
      <c r="A33" s="6"/>
      <c r="B33" s="31">
        <v>0.7</v>
      </c>
      <c r="C33" s="6"/>
      <c r="D33" s="6"/>
      <c r="E33" s="6"/>
      <c r="F33" s="6"/>
      <c r="G33" s="6"/>
      <c r="H33" s="6"/>
      <c r="I33" s="6"/>
      <c r="J33" s="6"/>
    </row>
    <row r="34" spans="1:10">
      <c r="A34" s="6">
        <v>1</v>
      </c>
      <c r="B34" s="10" t="s">
        <v>93</v>
      </c>
      <c r="C34" s="6">
        <f>C4*0.7</f>
        <v>0.875</v>
      </c>
      <c r="D34" s="6">
        <f t="shared" ref="D34:J34" si="4">D4*0.7</f>
        <v>0.875</v>
      </c>
      <c r="E34" s="6">
        <f t="shared" si="4"/>
        <v>0.875</v>
      </c>
      <c r="F34" s="6">
        <f t="shared" si="4"/>
        <v>1.75</v>
      </c>
      <c r="G34" s="6">
        <f t="shared" si="4"/>
        <v>1.75</v>
      </c>
      <c r="H34" s="6">
        <f t="shared" si="4"/>
        <v>0</v>
      </c>
      <c r="I34" s="6">
        <f t="shared" si="4"/>
        <v>0</v>
      </c>
      <c r="J34" s="6">
        <f t="shared" si="4"/>
        <v>0</v>
      </c>
    </row>
    <row r="35" spans="1:10">
      <c r="A35" s="6">
        <v>3</v>
      </c>
      <c r="B35" s="10" t="s">
        <v>94</v>
      </c>
      <c r="C35" s="6">
        <f t="shared" ref="C35:J41" si="5">C5*0.7</f>
        <v>1.75</v>
      </c>
      <c r="D35" s="6">
        <f t="shared" si="5"/>
        <v>1.75</v>
      </c>
      <c r="E35" s="6">
        <f t="shared" si="5"/>
        <v>1.75</v>
      </c>
      <c r="F35" s="6">
        <f t="shared" si="5"/>
        <v>3.5</v>
      </c>
      <c r="G35" s="6">
        <f t="shared" si="5"/>
        <v>1.75</v>
      </c>
      <c r="H35" s="6">
        <f t="shared" si="5"/>
        <v>0</v>
      </c>
      <c r="I35" s="6">
        <f t="shared" si="5"/>
        <v>0</v>
      </c>
      <c r="J35" s="6">
        <f t="shared" si="5"/>
        <v>0</v>
      </c>
    </row>
    <row r="36" spans="1:10">
      <c r="A36" s="6">
        <v>5</v>
      </c>
      <c r="B36" s="10" t="s">
        <v>95</v>
      </c>
      <c r="C36" s="6">
        <f t="shared" si="5"/>
        <v>4.375</v>
      </c>
      <c r="D36" s="6">
        <f t="shared" si="5"/>
        <v>2.625</v>
      </c>
      <c r="E36" s="6">
        <f t="shared" si="5"/>
        <v>0.875</v>
      </c>
      <c r="F36" s="6">
        <f t="shared" si="5"/>
        <v>3.5</v>
      </c>
      <c r="G36" s="6">
        <f t="shared" si="5"/>
        <v>0.875</v>
      </c>
      <c r="H36" s="6">
        <f t="shared" si="5"/>
        <v>0</v>
      </c>
      <c r="I36" s="6">
        <f t="shared" si="5"/>
        <v>0</v>
      </c>
      <c r="J36" s="6">
        <f t="shared" si="5"/>
        <v>0</v>
      </c>
    </row>
    <row r="37" spans="1:10">
      <c r="A37" s="6">
        <v>7</v>
      </c>
      <c r="B37" s="10" t="s">
        <v>96</v>
      </c>
      <c r="C37" s="6">
        <f t="shared" si="5"/>
        <v>5.25</v>
      </c>
      <c r="D37" s="6">
        <f t="shared" si="5"/>
        <v>3.5</v>
      </c>
      <c r="E37" s="6">
        <f t="shared" si="5"/>
        <v>1.75</v>
      </c>
      <c r="F37" s="6">
        <f t="shared" si="5"/>
        <v>3.5</v>
      </c>
      <c r="G37" s="6">
        <f t="shared" si="5"/>
        <v>1.75</v>
      </c>
      <c r="H37" s="6">
        <f t="shared" si="5"/>
        <v>0</v>
      </c>
      <c r="I37" s="6">
        <f t="shared" si="5"/>
        <v>0</v>
      </c>
      <c r="J37" s="6">
        <f t="shared" si="5"/>
        <v>0.7</v>
      </c>
    </row>
    <row r="38" spans="1:10">
      <c r="A38" s="6">
        <v>9</v>
      </c>
      <c r="B38" s="10" t="s">
        <v>97</v>
      </c>
      <c r="C38" s="6">
        <f t="shared" si="5"/>
        <v>3.5</v>
      </c>
      <c r="D38" s="6">
        <f t="shared" si="5"/>
        <v>3.5</v>
      </c>
      <c r="E38" s="6">
        <f t="shared" si="5"/>
        <v>3.5</v>
      </c>
      <c r="F38" s="6">
        <f t="shared" si="5"/>
        <v>1.75</v>
      </c>
      <c r="G38" s="6">
        <f t="shared" si="5"/>
        <v>0</v>
      </c>
      <c r="H38" s="6">
        <f t="shared" si="5"/>
        <v>1.75</v>
      </c>
      <c r="I38" s="6">
        <f t="shared" si="5"/>
        <v>0.875</v>
      </c>
      <c r="J38" s="6">
        <f t="shared" si="5"/>
        <v>2.0999999999999996</v>
      </c>
    </row>
    <row r="39" spans="1:10">
      <c r="A39" s="6">
        <v>11</v>
      </c>
      <c r="B39" s="10" t="s">
        <v>98</v>
      </c>
      <c r="C39" s="6">
        <f t="shared" si="5"/>
        <v>1.75</v>
      </c>
      <c r="D39" s="6">
        <f t="shared" si="5"/>
        <v>3.5</v>
      </c>
      <c r="E39" s="6">
        <f t="shared" si="5"/>
        <v>5.25</v>
      </c>
      <c r="F39" s="6">
        <f t="shared" si="5"/>
        <v>0</v>
      </c>
      <c r="G39" s="6">
        <f t="shared" si="5"/>
        <v>0</v>
      </c>
      <c r="H39" s="6">
        <f t="shared" si="5"/>
        <v>1.75</v>
      </c>
      <c r="I39" s="6">
        <f t="shared" si="5"/>
        <v>1.75</v>
      </c>
      <c r="J39" s="6">
        <f t="shared" si="5"/>
        <v>2.0999999999999996</v>
      </c>
    </row>
    <row r="40" spans="1:10">
      <c r="A40" s="6">
        <v>13</v>
      </c>
      <c r="B40" s="10" t="s">
        <v>99</v>
      </c>
      <c r="C40" s="6">
        <f t="shared" si="5"/>
        <v>0</v>
      </c>
      <c r="D40" s="6">
        <f t="shared" si="5"/>
        <v>2.625</v>
      </c>
      <c r="E40" s="6">
        <f t="shared" si="5"/>
        <v>5.25</v>
      </c>
      <c r="F40" s="6">
        <f t="shared" si="5"/>
        <v>0</v>
      </c>
      <c r="G40" s="6">
        <f t="shared" si="5"/>
        <v>0</v>
      </c>
      <c r="H40" s="6">
        <f t="shared" si="5"/>
        <v>1.75</v>
      </c>
      <c r="I40" s="6">
        <f t="shared" si="5"/>
        <v>1.75</v>
      </c>
      <c r="J40" s="6">
        <f t="shared" si="5"/>
        <v>2.0999999999999996</v>
      </c>
    </row>
    <row r="41" spans="1:10">
      <c r="A41" s="6">
        <v>15</v>
      </c>
      <c r="B41" s="10" t="s">
        <v>100</v>
      </c>
      <c r="C41" s="6">
        <f t="shared" si="5"/>
        <v>0</v>
      </c>
      <c r="D41" s="6">
        <f t="shared" si="5"/>
        <v>1.75</v>
      </c>
      <c r="E41" s="6">
        <f t="shared" si="5"/>
        <v>7</v>
      </c>
      <c r="F41" s="6">
        <f t="shared" si="5"/>
        <v>0</v>
      </c>
      <c r="G41" s="6">
        <f t="shared" si="5"/>
        <v>0</v>
      </c>
      <c r="H41" s="6">
        <f t="shared" si="5"/>
        <v>1.75</v>
      </c>
      <c r="I41" s="6">
        <f t="shared" si="5"/>
        <v>1.75</v>
      </c>
      <c r="J41" s="6">
        <f t="shared" si="5"/>
        <v>2.625</v>
      </c>
    </row>
    <row r="42" spans="1:10">
      <c r="B42" s="10"/>
    </row>
    <row r="43" spans="1:10">
      <c r="A43" s="27"/>
      <c r="B43" s="49" t="s">
        <v>91</v>
      </c>
      <c r="C43" s="48"/>
      <c r="D43" s="48"/>
      <c r="E43" s="48"/>
      <c r="F43" s="48"/>
      <c r="G43" s="48"/>
      <c r="H43" s="48"/>
      <c r="I43" s="48"/>
      <c r="J43" s="48"/>
    </row>
    <row r="44" spans="1:10">
      <c r="B44" s="31">
        <v>0.1</v>
      </c>
    </row>
    <row r="45" spans="1:10" s="27" customFormat="1">
      <c r="A45" s="6">
        <v>1</v>
      </c>
      <c r="B45" s="10" t="s">
        <v>93</v>
      </c>
      <c r="C45" s="6">
        <f>C4*0.1*2</f>
        <v>0.25</v>
      </c>
      <c r="D45" s="6">
        <f t="shared" ref="D45:J45" si="6">D4*0.1*2</f>
        <v>0.25</v>
      </c>
      <c r="E45" s="6">
        <f t="shared" si="6"/>
        <v>0.25</v>
      </c>
      <c r="F45" s="6">
        <f t="shared" si="6"/>
        <v>0.5</v>
      </c>
      <c r="G45" s="6">
        <f t="shared" si="6"/>
        <v>0.5</v>
      </c>
      <c r="H45" s="6">
        <f t="shared" si="6"/>
        <v>0</v>
      </c>
      <c r="I45" s="6">
        <f t="shared" si="6"/>
        <v>0</v>
      </c>
      <c r="J45" s="6">
        <f t="shared" si="6"/>
        <v>0</v>
      </c>
    </row>
    <row r="46" spans="1:10">
      <c r="A46" s="6">
        <v>3</v>
      </c>
      <c r="B46" s="10" t="s">
        <v>94</v>
      </c>
      <c r="C46" s="6">
        <f t="shared" ref="C46:J52" si="7">C5*0.1*2</f>
        <v>0.5</v>
      </c>
      <c r="D46" s="6">
        <f t="shared" si="7"/>
        <v>0.5</v>
      </c>
      <c r="E46" s="6">
        <f t="shared" si="7"/>
        <v>0.5</v>
      </c>
      <c r="F46" s="6">
        <f t="shared" si="7"/>
        <v>1</v>
      </c>
      <c r="G46" s="6">
        <f t="shared" si="7"/>
        <v>0.5</v>
      </c>
      <c r="H46" s="6">
        <f t="shared" si="7"/>
        <v>0</v>
      </c>
      <c r="I46" s="6">
        <f t="shared" si="7"/>
        <v>0</v>
      </c>
      <c r="J46" s="6">
        <f t="shared" si="7"/>
        <v>0</v>
      </c>
    </row>
    <row r="47" spans="1:10">
      <c r="A47" s="6">
        <v>5</v>
      </c>
      <c r="B47" s="10" t="s">
        <v>95</v>
      </c>
      <c r="C47" s="6">
        <f t="shared" si="7"/>
        <v>1.25</v>
      </c>
      <c r="D47" s="6">
        <f t="shared" si="7"/>
        <v>0.75</v>
      </c>
      <c r="E47" s="6">
        <f t="shared" si="7"/>
        <v>0.25</v>
      </c>
      <c r="F47" s="6">
        <f t="shared" si="7"/>
        <v>1</v>
      </c>
      <c r="G47" s="6">
        <f t="shared" si="7"/>
        <v>0.25</v>
      </c>
      <c r="H47" s="6">
        <f t="shared" si="7"/>
        <v>0</v>
      </c>
      <c r="I47" s="6">
        <f t="shared" si="7"/>
        <v>0</v>
      </c>
      <c r="J47" s="6">
        <f t="shared" si="7"/>
        <v>0</v>
      </c>
    </row>
    <row r="48" spans="1:10">
      <c r="A48" s="6">
        <v>7</v>
      </c>
      <c r="B48" s="10" t="s">
        <v>96</v>
      </c>
      <c r="C48" s="6">
        <f t="shared" si="7"/>
        <v>1.5</v>
      </c>
      <c r="D48" s="6">
        <f t="shared" si="7"/>
        <v>1</v>
      </c>
      <c r="E48" s="6">
        <f t="shared" si="7"/>
        <v>0.5</v>
      </c>
      <c r="F48" s="6">
        <f t="shared" si="7"/>
        <v>1</v>
      </c>
      <c r="G48" s="6">
        <f t="shared" si="7"/>
        <v>0.5</v>
      </c>
      <c r="H48" s="6">
        <f t="shared" si="7"/>
        <v>0</v>
      </c>
      <c r="I48" s="6">
        <f t="shared" si="7"/>
        <v>0</v>
      </c>
      <c r="J48" s="6">
        <f t="shared" si="7"/>
        <v>0.2</v>
      </c>
    </row>
    <row r="49" spans="1:10">
      <c r="A49" s="6">
        <v>9</v>
      </c>
      <c r="B49" s="10" t="s">
        <v>97</v>
      </c>
      <c r="C49" s="6">
        <f t="shared" si="7"/>
        <v>1</v>
      </c>
      <c r="D49" s="6">
        <f t="shared" si="7"/>
        <v>1</v>
      </c>
      <c r="E49" s="6">
        <f t="shared" si="7"/>
        <v>1</v>
      </c>
      <c r="F49" s="6">
        <f t="shared" si="7"/>
        <v>0.5</v>
      </c>
      <c r="G49" s="6">
        <f t="shared" si="7"/>
        <v>0</v>
      </c>
      <c r="H49" s="6">
        <f t="shared" si="7"/>
        <v>0.5</v>
      </c>
      <c r="I49" s="6">
        <f t="shared" si="7"/>
        <v>0.25</v>
      </c>
      <c r="J49" s="6">
        <f t="shared" si="7"/>
        <v>0.60000000000000009</v>
      </c>
    </row>
    <row r="50" spans="1:10">
      <c r="A50" s="6">
        <v>11</v>
      </c>
      <c r="B50" s="10" t="s">
        <v>98</v>
      </c>
      <c r="C50" s="6">
        <f t="shared" si="7"/>
        <v>0.5</v>
      </c>
      <c r="D50" s="6">
        <f t="shared" si="7"/>
        <v>1</v>
      </c>
      <c r="E50" s="6">
        <f t="shared" si="7"/>
        <v>1.5</v>
      </c>
      <c r="F50" s="6">
        <f t="shared" si="7"/>
        <v>0</v>
      </c>
      <c r="G50" s="6">
        <f t="shared" si="7"/>
        <v>0</v>
      </c>
      <c r="H50" s="6">
        <f t="shared" si="7"/>
        <v>0.5</v>
      </c>
      <c r="I50" s="6">
        <f t="shared" si="7"/>
        <v>0.5</v>
      </c>
      <c r="J50" s="6">
        <f t="shared" si="7"/>
        <v>0.60000000000000009</v>
      </c>
    </row>
    <row r="51" spans="1:10">
      <c r="A51" s="6">
        <v>13</v>
      </c>
      <c r="B51" s="10" t="s">
        <v>99</v>
      </c>
      <c r="C51" s="6">
        <f t="shared" si="7"/>
        <v>0</v>
      </c>
      <c r="D51" s="6">
        <f t="shared" si="7"/>
        <v>0.75</v>
      </c>
      <c r="E51" s="6">
        <f t="shared" si="7"/>
        <v>1.5</v>
      </c>
      <c r="F51" s="6">
        <f t="shared" si="7"/>
        <v>0</v>
      </c>
      <c r="G51" s="6">
        <f t="shared" si="7"/>
        <v>0</v>
      </c>
      <c r="H51" s="6">
        <f t="shared" si="7"/>
        <v>0.5</v>
      </c>
      <c r="I51" s="6">
        <f t="shared" si="7"/>
        <v>0.5</v>
      </c>
      <c r="J51" s="6">
        <f t="shared" si="7"/>
        <v>0.60000000000000009</v>
      </c>
    </row>
    <row r="52" spans="1:10">
      <c r="A52" s="6">
        <v>15</v>
      </c>
      <c r="B52" s="10" t="s">
        <v>100</v>
      </c>
      <c r="C52" s="6">
        <f t="shared" si="7"/>
        <v>0</v>
      </c>
      <c r="D52" s="6">
        <f t="shared" si="7"/>
        <v>0.5</v>
      </c>
      <c r="E52" s="6">
        <f t="shared" si="7"/>
        <v>2</v>
      </c>
      <c r="F52" s="6">
        <f t="shared" si="7"/>
        <v>0</v>
      </c>
      <c r="G52" s="6">
        <f t="shared" si="7"/>
        <v>0</v>
      </c>
      <c r="H52" s="6">
        <f t="shared" si="7"/>
        <v>0.5</v>
      </c>
      <c r="I52" s="6">
        <f t="shared" si="7"/>
        <v>0.5</v>
      </c>
      <c r="J52" s="6">
        <f t="shared" si="7"/>
        <v>0.75</v>
      </c>
    </row>
    <row r="54" spans="1:10">
      <c r="A54" s="27"/>
      <c r="B54" s="49" t="s">
        <v>91</v>
      </c>
      <c r="C54" s="48"/>
      <c r="D54" s="48"/>
      <c r="E54" s="48"/>
      <c r="F54" s="48"/>
      <c r="G54" s="48"/>
      <c r="H54" s="48"/>
      <c r="I54" s="48"/>
      <c r="J54" s="48"/>
    </row>
    <row r="55" spans="1:10">
      <c r="B55" s="31">
        <v>0.05</v>
      </c>
    </row>
    <row r="56" spans="1:10">
      <c r="A56" s="6">
        <v>1</v>
      </c>
      <c r="B56" s="10" t="s">
        <v>93</v>
      </c>
      <c r="C56" s="6">
        <f>C4*0.05*2</f>
        <v>0.125</v>
      </c>
      <c r="D56" s="6">
        <f t="shared" ref="D56:J56" si="8">D4*0.05*2</f>
        <v>0.125</v>
      </c>
      <c r="E56" s="6">
        <f t="shared" si="8"/>
        <v>0.125</v>
      </c>
      <c r="F56" s="6">
        <f t="shared" si="8"/>
        <v>0.25</v>
      </c>
      <c r="G56" s="6">
        <f t="shared" si="8"/>
        <v>0.25</v>
      </c>
      <c r="H56" s="6">
        <f t="shared" si="8"/>
        <v>0</v>
      </c>
      <c r="I56" s="6">
        <f t="shared" si="8"/>
        <v>0</v>
      </c>
      <c r="J56" s="6">
        <f t="shared" si="8"/>
        <v>0</v>
      </c>
    </row>
    <row r="57" spans="1:10">
      <c r="A57" s="6">
        <v>3</v>
      </c>
      <c r="B57" s="10" t="s">
        <v>94</v>
      </c>
      <c r="C57" s="6">
        <f t="shared" ref="C57:J63" si="9">C5*0.05*2</f>
        <v>0.25</v>
      </c>
      <c r="D57" s="6">
        <f t="shared" si="9"/>
        <v>0.25</v>
      </c>
      <c r="E57" s="6">
        <f t="shared" si="9"/>
        <v>0.25</v>
      </c>
      <c r="F57" s="6">
        <f t="shared" si="9"/>
        <v>0.5</v>
      </c>
      <c r="G57" s="6">
        <f t="shared" si="9"/>
        <v>0.25</v>
      </c>
      <c r="H57" s="6">
        <f t="shared" si="9"/>
        <v>0</v>
      </c>
      <c r="I57" s="6">
        <f t="shared" si="9"/>
        <v>0</v>
      </c>
      <c r="J57" s="6">
        <f t="shared" si="9"/>
        <v>0</v>
      </c>
    </row>
    <row r="58" spans="1:10">
      <c r="A58" s="6">
        <v>5</v>
      </c>
      <c r="B58" s="10" t="s">
        <v>95</v>
      </c>
      <c r="C58" s="6">
        <f t="shared" si="9"/>
        <v>0.625</v>
      </c>
      <c r="D58" s="6">
        <f t="shared" si="9"/>
        <v>0.375</v>
      </c>
      <c r="E58" s="6">
        <f t="shared" si="9"/>
        <v>0.125</v>
      </c>
      <c r="F58" s="6">
        <f t="shared" si="9"/>
        <v>0.5</v>
      </c>
      <c r="G58" s="6">
        <f t="shared" si="9"/>
        <v>0.125</v>
      </c>
      <c r="H58" s="6">
        <f t="shared" si="9"/>
        <v>0</v>
      </c>
      <c r="I58" s="6">
        <f t="shared" si="9"/>
        <v>0</v>
      </c>
      <c r="J58" s="6">
        <f t="shared" si="9"/>
        <v>0</v>
      </c>
    </row>
    <row r="59" spans="1:10">
      <c r="A59" s="6">
        <v>7</v>
      </c>
      <c r="B59" s="10" t="s">
        <v>96</v>
      </c>
      <c r="C59" s="6">
        <f t="shared" si="9"/>
        <v>0.75</v>
      </c>
      <c r="D59" s="6">
        <f t="shared" si="9"/>
        <v>0.5</v>
      </c>
      <c r="E59" s="6">
        <f t="shared" si="9"/>
        <v>0.25</v>
      </c>
      <c r="F59" s="6">
        <f t="shared" si="9"/>
        <v>0.5</v>
      </c>
      <c r="G59" s="6">
        <f t="shared" si="9"/>
        <v>0.25</v>
      </c>
      <c r="H59" s="6">
        <f t="shared" si="9"/>
        <v>0</v>
      </c>
      <c r="I59" s="6">
        <f t="shared" si="9"/>
        <v>0</v>
      </c>
      <c r="J59" s="6">
        <f t="shared" si="9"/>
        <v>0.1</v>
      </c>
    </row>
    <row r="60" spans="1:10">
      <c r="A60" s="6">
        <v>9</v>
      </c>
      <c r="B60" s="10" t="s">
        <v>97</v>
      </c>
      <c r="C60" s="6">
        <f t="shared" si="9"/>
        <v>0.5</v>
      </c>
      <c r="D60" s="6">
        <f t="shared" si="9"/>
        <v>0.5</v>
      </c>
      <c r="E60" s="6">
        <f t="shared" si="9"/>
        <v>0.5</v>
      </c>
      <c r="F60" s="6">
        <f t="shared" si="9"/>
        <v>0.25</v>
      </c>
      <c r="G60" s="6">
        <f t="shared" si="9"/>
        <v>0</v>
      </c>
      <c r="H60" s="6">
        <f t="shared" si="9"/>
        <v>0.25</v>
      </c>
      <c r="I60" s="6">
        <f t="shared" si="9"/>
        <v>0.125</v>
      </c>
      <c r="J60" s="6">
        <f t="shared" si="9"/>
        <v>0.30000000000000004</v>
      </c>
    </row>
    <row r="61" spans="1:10">
      <c r="A61" s="6">
        <v>11</v>
      </c>
      <c r="B61" s="10" t="s">
        <v>98</v>
      </c>
      <c r="C61" s="6">
        <f t="shared" si="9"/>
        <v>0.25</v>
      </c>
      <c r="D61" s="6">
        <f t="shared" si="9"/>
        <v>0.5</v>
      </c>
      <c r="E61" s="6">
        <f t="shared" si="9"/>
        <v>0.75</v>
      </c>
      <c r="F61" s="6">
        <f t="shared" si="9"/>
        <v>0</v>
      </c>
      <c r="G61" s="6">
        <f t="shared" si="9"/>
        <v>0</v>
      </c>
      <c r="H61" s="6">
        <f t="shared" si="9"/>
        <v>0.25</v>
      </c>
      <c r="I61" s="6">
        <f t="shared" si="9"/>
        <v>0.25</v>
      </c>
      <c r="J61" s="6">
        <f t="shared" si="9"/>
        <v>0.30000000000000004</v>
      </c>
    </row>
    <row r="62" spans="1:10">
      <c r="A62" s="6">
        <v>13</v>
      </c>
      <c r="B62" s="10" t="s">
        <v>99</v>
      </c>
      <c r="C62" s="6">
        <f t="shared" si="9"/>
        <v>0</v>
      </c>
      <c r="D62" s="6">
        <f t="shared" si="9"/>
        <v>0.375</v>
      </c>
      <c r="E62" s="6">
        <f t="shared" si="9"/>
        <v>0.75</v>
      </c>
      <c r="F62" s="6">
        <f t="shared" si="9"/>
        <v>0</v>
      </c>
      <c r="G62" s="6">
        <f t="shared" si="9"/>
        <v>0</v>
      </c>
      <c r="H62" s="6">
        <f t="shared" si="9"/>
        <v>0.25</v>
      </c>
      <c r="I62" s="6">
        <f t="shared" si="9"/>
        <v>0.25</v>
      </c>
      <c r="J62" s="6">
        <f t="shared" si="9"/>
        <v>0.30000000000000004</v>
      </c>
    </row>
    <row r="63" spans="1:10">
      <c r="A63" s="6">
        <v>15</v>
      </c>
      <c r="B63" s="10" t="s">
        <v>100</v>
      </c>
      <c r="C63" s="6">
        <f t="shared" si="9"/>
        <v>0</v>
      </c>
      <c r="D63" s="6">
        <f t="shared" si="9"/>
        <v>0.25</v>
      </c>
      <c r="E63" s="6">
        <f t="shared" si="9"/>
        <v>1</v>
      </c>
      <c r="F63" s="6">
        <f t="shared" si="9"/>
        <v>0</v>
      </c>
      <c r="G63" s="6">
        <f t="shared" si="9"/>
        <v>0</v>
      </c>
      <c r="H63" s="6">
        <f t="shared" si="9"/>
        <v>0.25</v>
      </c>
      <c r="I63" s="6">
        <f t="shared" si="9"/>
        <v>0.25</v>
      </c>
      <c r="J63" s="6">
        <f t="shared" si="9"/>
        <v>0.375</v>
      </c>
    </row>
  </sheetData>
  <mergeCells count="3">
    <mergeCell ref="B3:J3"/>
    <mergeCell ref="B43:J43"/>
    <mergeCell ref="B54:J54"/>
  </mergeCells>
  <phoneticPr fontId="7" type="noConversion"/>
  <pageMargins left="0.5" right="0.5" top="0.5" bottom="0.5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1" sqref="A11:XFD11"/>
    </sheetView>
  </sheetViews>
  <sheetFormatPr baseColWidth="10" defaultColWidth="11" defaultRowHeight="13" x14ac:dyDescent="0"/>
  <cols>
    <col min="1" max="1" width="13.85546875" style="4" bestFit="1" customWidth="1"/>
    <col min="2" max="2" width="9.140625" style="11" bestFit="1" customWidth="1"/>
    <col min="3" max="3" width="9.85546875" bestFit="1" customWidth="1"/>
    <col min="4" max="5" width="9.85546875" customWidth="1"/>
    <col min="6" max="6" width="6.42578125" bestFit="1" customWidth="1"/>
    <col min="7" max="7" width="5.140625" bestFit="1" customWidth="1"/>
    <col min="8" max="8" width="11.5703125" bestFit="1" customWidth="1"/>
    <col min="9" max="9" width="8.42578125" bestFit="1" customWidth="1"/>
    <col min="10" max="10" width="9" bestFit="1" customWidth="1"/>
    <col min="11" max="11" width="11.42578125" bestFit="1" customWidth="1"/>
    <col min="12" max="13" width="7.42578125" bestFit="1" customWidth="1"/>
    <col min="14" max="14" width="10.28515625" bestFit="1" customWidth="1"/>
    <col min="15" max="15" width="11" bestFit="1" customWidth="1"/>
    <col min="16" max="16" width="10.5703125" bestFit="1" customWidth="1"/>
    <col min="17" max="17" width="97.5703125" bestFit="1" customWidth="1"/>
  </cols>
  <sheetData>
    <row r="1" spans="1:17">
      <c r="A1" s="50" t="s">
        <v>15</v>
      </c>
      <c r="B1" s="50"/>
      <c r="C1" s="50"/>
      <c r="D1" s="20"/>
      <c r="E1" s="20"/>
    </row>
    <row r="2" spans="1:17">
      <c r="A2" s="21" t="s">
        <v>13</v>
      </c>
      <c r="B2" s="40">
        <f ca="1">'1 Stats'!B20</f>
        <v>1534</v>
      </c>
      <c r="C2" s="25" t="s">
        <v>14</v>
      </c>
      <c r="D2" s="20"/>
      <c r="E2" s="20"/>
    </row>
    <row r="3" spans="1:17">
      <c r="A3" s="21" t="s">
        <v>57</v>
      </c>
      <c r="C3" t="s">
        <v>23</v>
      </c>
    </row>
    <row r="4" spans="1:17">
      <c r="A4" s="21" t="s">
        <v>26</v>
      </c>
      <c r="C4" t="s">
        <v>24</v>
      </c>
    </row>
    <row r="5" spans="1:17">
      <c r="A5" s="21" t="s">
        <v>27</v>
      </c>
      <c r="C5" t="s">
        <v>25</v>
      </c>
    </row>
    <row r="6" spans="1:17">
      <c r="A6" s="21" t="s">
        <v>28</v>
      </c>
      <c r="B6" s="26">
        <f>F27/A27</f>
        <v>0</v>
      </c>
      <c r="C6" t="s">
        <v>22</v>
      </c>
    </row>
    <row r="7" spans="1:17">
      <c r="A7" s="20"/>
    </row>
    <row r="8" spans="1:17" ht="16">
      <c r="A8" s="51" t="s">
        <v>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>
      <c r="A11" s="4">
        <v>39082</v>
      </c>
      <c r="B11" s="11" t="s">
        <v>32</v>
      </c>
      <c r="C11" s="11">
        <v>9</v>
      </c>
      <c r="D11" s="11" t="s">
        <v>9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33</v>
      </c>
      <c r="L11" s="11" t="s">
        <v>71</v>
      </c>
      <c r="M11" s="11" t="s">
        <v>12</v>
      </c>
      <c r="N11" s="11">
        <v>4</v>
      </c>
      <c r="O11" s="11">
        <v>5</v>
      </c>
      <c r="P11" s="11">
        <v>5</v>
      </c>
      <c r="Q11" t="s">
        <v>2</v>
      </c>
    </row>
    <row r="12" spans="1:17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7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>
      <c r="C14" s="11"/>
      <c r="D14" s="11"/>
      <c r="E14" s="11"/>
      <c r="F14" s="38"/>
      <c r="G14" s="38"/>
      <c r="H14" s="38"/>
      <c r="I14" s="11"/>
      <c r="J14" s="11"/>
      <c r="K14" s="11"/>
      <c r="L14" s="11"/>
      <c r="M14" s="11"/>
      <c r="N14" s="11"/>
      <c r="O14" s="11"/>
      <c r="P14" s="11"/>
    </row>
    <row r="15" spans="1:17">
      <c r="C15" s="11"/>
      <c r="D15" s="11"/>
      <c r="E15" s="11"/>
      <c r="F15" s="38"/>
      <c r="G15" s="38"/>
      <c r="H15" s="38"/>
      <c r="I15" s="11"/>
      <c r="J15" s="11"/>
      <c r="K15" s="11"/>
      <c r="L15" s="11"/>
      <c r="M15" s="11"/>
      <c r="N15" s="11"/>
      <c r="O15" s="11"/>
      <c r="P15" s="11"/>
    </row>
    <row r="16" spans="1:17">
      <c r="C16" s="11"/>
      <c r="D16" s="11"/>
      <c r="E16" s="11"/>
      <c r="F16" s="38"/>
      <c r="G16" s="38"/>
      <c r="H16" s="38"/>
      <c r="I16" s="11"/>
      <c r="J16" s="11"/>
      <c r="K16" s="11"/>
      <c r="L16" s="11"/>
      <c r="M16" s="11"/>
      <c r="N16" s="11"/>
      <c r="O16" s="11"/>
      <c r="P16" s="11"/>
    </row>
    <row r="17" spans="1:16">
      <c r="C17" s="11"/>
      <c r="D17" s="11"/>
      <c r="E17" s="11"/>
      <c r="F17" s="38"/>
      <c r="G17" s="38"/>
      <c r="H17" s="38"/>
      <c r="I17" s="11"/>
      <c r="J17" s="11"/>
      <c r="K17" s="11"/>
      <c r="L17" s="11"/>
      <c r="M17" s="11"/>
      <c r="N17" s="11"/>
      <c r="O17" s="11"/>
      <c r="P17" s="11"/>
    </row>
    <row r="18" spans="1:16">
      <c r="C18" s="11"/>
      <c r="D18" s="11"/>
      <c r="E18" s="11"/>
      <c r="F18" s="38"/>
      <c r="G18" s="38"/>
      <c r="H18" s="38"/>
      <c r="I18" s="11"/>
      <c r="J18" s="11"/>
      <c r="K18" s="11"/>
      <c r="L18" s="11"/>
      <c r="M18" s="11"/>
      <c r="N18" s="11"/>
      <c r="O18" s="11"/>
      <c r="P18" s="11"/>
    </row>
    <row r="19" spans="1:16">
      <c r="C19" s="11"/>
      <c r="D19" s="11"/>
      <c r="E19" s="11"/>
      <c r="F19" s="38"/>
      <c r="G19" s="38"/>
      <c r="H19" s="38"/>
      <c r="I19" s="11"/>
      <c r="J19" s="11"/>
      <c r="K19" s="11"/>
      <c r="L19" s="11"/>
      <c r="M19" s="11"/>
      <c r="N19" s="11"/>
      <c r="O19" s="11"/>
      <c r="P19" s="11"/>
    </row>
    <row r="20" spans="1:16">
      <c r="C20" s="11"/>
      <c r="D20" s="11"/>
      <c r="E20" s="11"/>
      <c r="F20" s="38"/>
      <c r="G20" s="38"/>
      <c r="H20" s="38"/>
      <c r="I20" s="11"/>
      <c r="J20" s="11"/>
      <c r="K20" s="11"/>
      <c r="L20" s="11"/>
      <c r="M20" s="11"/>
      <c r="N20" s="11"/>
      <c r="O20" s="11"/>
      <c r="P20" s="11"/>
    </row>
    <row r="21" spans="1:16" s="30" customFormat="1">
      <c r="A21" s="28"/>
      <c r="B21" s="29"/>
      <c r="C21" s="29"/>
      <c r="D21" s="29"/>
      <c r="E21" s="29"/>
      <c r="F21" s="39"/>
      <c r="G21" s="39"/>
      <c r="H21" s="39"/>
      <c r="I21" s="29"/>
      <c r="J21" s="29"/>
      <c r="K21" s="29"/>
      <c r="L21" s="29"/>
      <c r="M21" s="29"/>
      <c r="N21" s="29"/>
      <c r="O21" s="29"/>
      <c r="P21" s="29"/>
    </row>
    <row r="22" spans="1:16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6">
      <c r="A34" s="51" t="s">
        <v>11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7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7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7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7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7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6">
      <c r="A44" s="51" t="s">
        <v>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mergeCells count="4">
    <mergeCell ref="A1:C1"/>
    <mergeCell ref="A8:Q8"/>
    <mergeCell ref="A44:Q44"/>
    <mergeCell ref="A34:Q34"/>
  </mergeCells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E14" sqref="E14:I21"/>
    </sheetView>
  </sheetViews>
  <sheetFormatPr baseColWidth="10" defaultColWidth="11" defaultRowHeight="13" x14ac:dyDescent="0"/>
  <cols>
    <col min="1" max="1" width="13.85546875" style="4" customWidth="1"/>
    <col min="2" max="2" width="9.140625" style="11" customWidth="1"/>
    <col min="3" max="5" width="9.85546875" customWidth="1"/>
    <col min="6" max="6" width="6.42578125" customWidth="1"/>
    <col min="7" max="7" width="5.140625" customWidth="1"/>
    <col min="8" max="8" width="11.5703125" customWidth="1"/>
    <col min="9" max="9" width="8.42578125" customWidth="1"/>
    <col min="10" max="10" width="9" customWidth="1"/>
    <col min="11" max="11" width="5.5703125" customWidth="1"/>
    <col min="12" max="13" width="6.28515625" customWidth="1"/>
    <col min="14" max="14" width="10.28515625" customWidth="1"/>
    <col min="15" max="15" width="11" customWidth="1"/>
    <col min="16" max="16" width="10.5703125" customWidth="1"/>
    <col min="17" max="17" width="44.140625" customWidth="1"/>
  </cols>
  <sheetData>
    <row r="1" spans="1:17">
      <c r="A1" s="50" t="s">
        <v>15</v>
      </c>
      <c r="B1" s="50"/>
      <c r="C1" s="50"/>
      <c r="D1" s="20"/>
      <c r="E1" s="20"/>
    </row>
    <row r="2" spans="1:17">
      <c r="A2" s="21" t="s">
        <v>13</v>
      </c>
      <c r="B2" s="24">
        <f ca="1">'1 Stats'!B20</f>
        <v>1534</v>
      </c>
      <c r="C2" s="25" t="s">
        <v>14</v>
      </c>
      <c r="D2" s="20"/>
      <c r="E2" s="20"/>
    </row>
    <row r="3" spans="1:17">
      <c r="A3" s="21" t="s">
        <v>57</v>
      </c>
      <c r="C3" t="s">
        <v>23</v>
      </c>
    </row>
    <row r="4" spans="1:17">
      <c r="A4" s="21" t="s">
        <v>26</v>
      </c>
      <c r="C4" t="s">
        <v>24</v>
      </c>
    </row>
    <row r="5" spans="1:17">
      <c r="A5" s="21" t="s">
        <v>27</v>
      </c>
      <c r="C5" t="s">
        <v>25</v>
      </c>
    </row>
    <row r="6" spans="1:17">
      <c r="A6" s="21" t="s">
        <v>28</v>
      </c>
      <c r="B6" s="26">
        <f>F27/A27</f>
        <v>0</v>
      </c>
      <c r="C6" t="s">
        <v>22</v>
      </c>
    </row>
    <row r="7" spans="1:17">
      <c r="A7" s="20"/>
    </row>
    <row r="8" spans="1:17" ht="16">
      <c r="A8" s="51" t="s">
        <v>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>
      <c r="A11" s="33">
        <v>39082</v>
      </c>
      <c r="B11" s="11" t="s">
        <v>32</v>
      </c>
      <c r="C11" s="11">
        <v>9</v>
      </c>
      <c r="D11" s="11" t="s">
        <v>9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33</v>
      </c>
      <c r="L11" s="11" t="s">
        <v>71</v>
      </c>
      <c r="M11" s="11" t="s">
        <v>12</v>
      </c>
      <c r="N11" s="11">
        <v>4</v>
      </c>
      <c r="O11" s="11">
        <v>5</v>
      </c>
      <c r="P11" s="11">
        <v>5</v>
      </c>
      <c r="Q11" t="s">
        <v>2</v>
      </c>
    </row>
    <row r="12" spans="1:17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7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>
      <c r="C14" s="11"/>
      <c r="D14" s="11"/>
      <c r="E14" s="38"/>
      <c r="F14" s="38"/>
      <c r="G14" s="38"/>
      <c r="H14" s="38"/>
      <c r="I14" s="38"/>
      <c r="J14" s="11"/>
      <c r="K14" s="11"/>
      <c r="L14" s="11"/>
      <c r="M14" s="11"/>
      <c r="N14" s="11"/>
      <c r="O14" s="11"/>
      <c r="P14" s="11"/>
    </row>
    <row r="15" spans="1:17">
      <c r="C15" s="11"/>
      <c r="D15" s="11"/>
      <c r="E15" s="38"/>
      <c r="F15" s="38"/>
      <c r="G15" s="38"/>
      <c r="H15" s="38"/>
      <c r="I15" s="38"/>
      <c r="J15" s="11"/>
      <c r="K15" s="11"/>
      <c r="L15" s="11"/>
      <c r="M15" s="11"/>
      <c r="N15" s="11"/>
      <c r="O15" s="11"/>
      <c r="P15" s="11"/>
    </row>
    <row r="16" spans="1:17">
      <c r="C16" s="11"/>
      <c r="D16" s="11"/>
      <c r="E16" s="38"/>
      <c r="F16" s="38"/>
      <c r="G16" s="38"/>
      <c r="H16" s="38"/>
      <c r="I16" s="38"/>
      <c r="J16" s="11"/>
      <c r="K16" s="11"/>
      <c r="L16" s="11"/>
      <c r="M16" s="11"/>
      <c r="N16" s="11"/>
      <c r="O16" s="11"/>
      <c r="P16" s="11"/>
    </row>
    <row r="17" spans="1:16">
      <c r="C17" s="11"/>
      <c r="D17" s="11"/>
      <c r="E17" s="38"/>
      <c r="F17" s="38"/>
      <c r="G17" s="38"/>
      <c r="H17" s="38"/>
      <c r="I17" s="38"/>
      <c r="J17" s="11"/>
      <c r="K17" s="11"/>
      <c r="L17" s="11"/>
      <c r="M17" s="11"/>
      <c r="N17" s="11"/>
      <c r="O17" s="11"/>
      <c r="P17" s="11"/>
    </row>
    <row r="18" spans="1:16">
      <c r="C18" s="11"/>
      <c r="D18" s="11"/>
      <c r="E18" s="38"/>
      <c r="F18" s="38"/>
      <c r="G18" s="38"/>
      <c r="H18" s="38"/>
      <c r="I18" s="38"/>
      <c r="J18" s="11"/>
      <c r="K18" s="11"/>
      <c r="L18" s="11"/>
      <c r="M18" s="11"/>
      <c r="N18" s="11"/>
      <c r="O18" s="11"/>
      <c r="P18" s="11"/>
    </row>
    <row r="19" spans="1:16">
      <c r="C19" s="11"/>
      <c r="D19" s="11"/>
      <c r="E19" s="38"/>
      <c r="F19" s="38"/>
      <c r="G19" s="38"/>
      <c r="H19" s="38"/>
      <c r="I19" s="38"/>
      <c r="J19" s="11"/>
      <c r="K19" s="11"/>
      <c r="L19" s="11"/>
      <c r="M19" s="11"/>
      <c r="N19" s="11"/>
      <c r="O19" s="11"/>
      <c r="P19" s="11"/>
    </row>
    <row r="20" spans="1:16">
      <c r="C20" s="11"/>
      <c r="D20" s="11"/>
      <c r="E20" s="38"/>
      <c r="F20" s="38"/>
      <c r="G20" s="38"/>
      <c r="H20" s="38"/>
      <c r="I20" s="38"/>
      <c r="J20" s="11"/>
      <c r="K20" s="11"/>
      <c r="L20" s="11"/>
      <c r="M20" s="11"/>
      <c r="N20" s="11"/>
      <c r="O20" s="11"/>
      <c r="P20" s="11"/>
    </row>
    <row r="21" spans="1:16" s="30" customFormat="1">
      <c r="A21" s="28"/>
      <c r="B21" s="29"/>
      <c r="C21" s="29"/>
      <c r="D21" s="29"/>
      <c r="E21" s="39"/>
      <c r="F21" s="39"/>
      <c r="G21" s="39"/>
      <c r="H21" s="39"/>
      <c r="I21" s="39"/>
      <c r="J21" s="29"/>
      <c r="K21" s="29"/>
      <c r="L21" s="29"/>
      <c r="M21" s="29"/>
      <c r="N21" s="29"/>
      <c r="O21" s="29"/>
      <c r="P21" s="29"/>
    </row>
    <row r="22" spans="1:16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6">
      <c r="A34" s="51" t="s">
        <v>11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7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7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7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7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7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6">
      <c r="A44" s="51" t="s">
        <v>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mergeCells count="4">
    <mergeCell ref="A1:C1"/>
    <mergeCell ref="A8:Q8"/>
    <mergeCell ref="A34:Q34"/>
    <mergeCell ref="A44:Q44"/>
  </mergeCells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2" sqref="A12:XFD26"/>
    </sheetView>
  </sheetViews>
  <sheetFormatPr baseColWidth="10" defaultColWidth="11" defaultRowHeight="13" x14ac:dyDescent="0"/>
  <cols>
    <col min="1" max="1" width="13.85546875" style="4" customWidth="1"/>
    <col min="2" max="2" width="9.140625" style="11" customWidth="1"/>
    <col min="3" max="5" width="9.85546875" customWidth="1"/>
    <col min="6" max="6" width="6.42578125" customWidth="1"/>
    <col min="7" max="7" width="5.140625" customWidth="1"/>
    <col min="8" max="8" width="11.5703125" customWidth="1"/>
    <col min="9" max="9" width="8.42578125" customWidth="1"/>
    <col min="10" max="10" width="9" customWidth="1"/>
    <col min="11" max="11" width="5.5703125" customWidth="1"/>
    <col min="12" max="13" width="6.28515625" customWidth="1"/>
    <col min="14" max="14" width="10.28515625" customWidth="1"/>
    <col min="16" max="16" width="10.5703125" customWidth="1"/>
    <col min="17" max="17" width="57.85546875" bestFit="1" customWidth="1"/>
  </cols>
  <sheetData>
    <row r="1" spans="1:17">
      <c r="A1" s="50" t="s">
        <v>15</v>
      </c>
      <c r="B1" s="50"/>
      <c r="C1" s="50"/>
      <c r="D1" s="20"/>
      <c r="E1" s="20"/>
    </row>
    <row r="2" spans="1:17">
      <c r="A2" s="21" t="s">
        <v>13</v>
      </c>
      <c r="B2" s="24">
        <f ca="1">'1 Stats'!B20</f>
        <v>1534</v>
      </c>
      <c r="C2" s="25" t="s">
        <v>14</v>
      </c>
      <c r="D2" s="20"/>
      <c r="E2" s="20"/>
    </row>
    <row r="3" spans="1:17">
      <c r="A3" s="21" t="s">
        <v>57</v>
      </c>
      <c r="C3" t="s">
        <v>23</v>
      </c>
    </row>
    <row r="4" spans="1:17">
      <c r="A4" s="21" t="s">
        <v>26</v>
      </c>
      <c r="C4" t="s">
        <v>24</v>
      </c>
    </row>
    <row r="5" spans="1:17">
      <c r="A5" s="21" t="s">
        <v>27</v>
      </c>
      <c r="C5" t="s">
        <v>25</v>
      </c>
    </row>
    <row r="6" spans="1:17">
      <c r="A6" s="21" t="s">
        <v>28</v>
      </c>
      <c r="B6" s="26">
        <f>F27/A27</f>
        <v>0</v>
      </c>
      <c r="C6" t="s">
        <v>22</v>
      </c>
    </row>
    <row r="7" spans="1:17">
      <c r="A7" s="20"/>
    </row>
    <row r="8" spans="1:17" ht="16">
      <c r="A8" s="51" t="s">
        <v>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>
      <c r="A11" s="41">
        <v>39082</v>
      </c>
      <c r="B11" s="11" t="s">
        <v>53</v>
      </c>
      <c r="C11" s="11">
        <v>9</v>
      </c>
      <c r="D11" s="11" t="s">
        <v>66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55</v>
      </c>
      <c r="L11" s="11" t="s">
        <v>54</v>
      </c>
      <c r="M11" s="11" t="s">
        <v>56</v>
      </c>
      <c r="N11" s="11">
        <v>4</v>
      </c>
      <c r="O11" s="11">
        <v>5</v>
      </c>
      <c r="P11" s="11">
        <v>5</v>
      </c>
      <c r="Q11" t="s">
        <v>67</v>
      </c>
    </row>
    <row r="12" spans="1:17" s="43" customFormat="1">
      <c r="A12" s="42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7" s="43" customFormat="1">
      <c r="A13" s="4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7" s="43" customFormat="1">
      <c r="A14" s="4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7" s="43" customFormat="1">
      <c r="A15" s="42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7" s="43" customFormat="1">
      <c r="A16" s="4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s="43" customFormat="1">
      <c r="A17" s="4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43" customFormat="1">
      <c r="A18" s="4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43" customFormat="1">
      <c r="A19" s="4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43" customFormat="1">
      <c r="A20" s="4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45" customFormat="1">
      <c r="A21" s="4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43" customFormat="1">
      <c r="A22" s="4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s="43" customFormat="1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43" customFormat="1">
      <c r="A24" s="4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3" customFormat="1">
      <c r="A25" s="4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s="43" customFormat="1">
      <c r="A26" s="4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6">
      <c r="A34" s="51" t="s">
        <v>11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7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7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7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7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7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6">
      <c r="A44" s="51" t="s">
        <v>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mergeCells count="4">
    <mergeCell ref="A1:C1"/>
    <mergeCell ref="A8:Q8"/>
    <mergeCell ref="A34:Q34"/>
    <mergeCell ref="A44:Q44"/>
  </mergeCells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E13" sqref="E13:I24"/>
    </sheetView>
  </sheetViews>
  <sheetFormatPr baseColWidth="10" defaultColWidth="11" defaultRowHeight="13" x14ac:dyDescent="0"/>
  <cols>
    <col min="1" max="1" width="13.85546875" style="4" customWidth="1"/>
    <col min="2" max="2" width="9.140625" style="11" customWidth="1"/>
    <col min="3" max="5" width="9.85546875" customWidth="1"/>
    <col min="6" max="6" width="6.42578125" customWidth="1"/>
    <col min="7" max="7" width="5.140625" customWidth="1"/>
    <col min="8" max="8" width="11.5703125" customWidth="1"/>
    <col min="9" max="9" width="8.42578125" customWidth="1"/>
    <col min="10" max="10" width="9" customWidth="1"/>
    <col min="11" max="11" width="11.42578125" bestFit="1" customWidth="1"/>
    <col min="12" max="13" width="6.28515625" customWidth="1"/>
    <col min="14" max="14" width="10.28515625" customWidth="1"/>
    <col min="16" max="16" width="10.5703125" customWidth="1"/>
    <col min="17" max="17" width="92.7109375" bestFit="1" customWidth="1"/>
  </cols>
  <sheetData>
    <row r="1" spans="1:17">
      <c r="A1" s="50" t="s">
        <v>15</v>
      </c>
      <c r="B1" s="50"/>
      <c r="C1" s="50"/>
      <c r="D1" s="20"/>
      <c r="E1" s="20"/>
    </row>
    <row r="2" spans="1:17">
      <c r="A2" s="21" t="s">
        <v>13</v>
      </c>
      <c r="B2" s="24">
        <f ca="1">'1 Stats'!B20</f>
        <v>1534</v>
      </c>
      <c r="C2" s="25" t="s">
        <v>14</v>
      </c>
      <c r="D2" s="20"/>
      <c r="E2" s="20"/>
    </row>
    <row r="3" spans="1:17">
      <c r="A3" s="21" t="s">
        <v>57</v>
      </c>
      <c r="C3" t="s">
        <v>23</v>
      </c>
    </row>
    <row r="4" spans="1:17">
      <c r="A4" s="21" t="s">
        <v>26</v>
      </c>
      <c r="C4" t="s">
        <v>24</v>
      </c>
    </row>
    <row r="5" spans="1:17">
      <c r="A5" s="21" t="s">
        <v>27</v>
      </c>
      <c r="C5" t="s">
        <v>25</v>
      </c>
    </row>
    <row r="6" spans="1:17">
      <c r="A6" s="21" t="s">
        <v>28</v>
      </c>
      <c r="B6" s="26">
        <f>F27/A27</f>
        <v>0</v>
      </c>
      <c r="C6" t="s">
        <v>22</v>
      </c>
    </row>
    <row r="7" spans="1:17">
      <c r="A7" s="20"/>
    </row>
    <row r="8" spans="1:17" ht="16">
      <c r="A8" s="51" t="s">
        <v>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3" customFormat="1" ht="15">
      <c r="A9" s="20" t="s">
        <v>37</v>
      </c>
      <c r="B9" s="3" t="s">
        <v>46</v>
      </c>
      <c r="C9" s="3" t="s">
        <v>52</v>
      </c>
      <c r="D9" s="3" t="s">
        <v>6</v>
      </c>
      <c r="E9" s="3" t="s">
        <v>7</v>
      </c>
      <c r="F9" s="3" t="s">
        <v>81</v>
      </c>
      <c r="G9" s="3" t="s">
        <v>82</v>
      </c>
      <c r="H9" s="3" t="s">
        <v>39</v>
      </c>
      <c r="I9" s="3" t="s">
        <v>40</v>
      </c>
      <c r="J9" s="3" t="s">
        <v>30</v>
      </c>
      <c r="K9" s="3" t="s">
        <v>38</v>
      </c>
      <c r="L9" s="3" t="s">
        <v>41</v>
      </c>
      <c r="M9" s="3" t="s">
        <v>31</v>
      </c>
      <c r="N9" s="3" t="s">
        <v>21</v>
      </c>
      <c r="O9" s="3" t="s">
        <v>42</v>
      </c>
      <c r="P9" s="3" t="s">
        <v>43</v>
      </c>
      <c r="Q9" s="3" t="s">
        <v>58</v>
      </c>
    </row>
    <row r="10" spans="1:17" s="23" customFormat="1" ht="18" customHeight="1">
      <c r="A10" s="22"/>
      <c r="C10" s="23" t="s">
        <v>34</v>
      </c>
      <c r="D10" s="23" t="s">
        <v>8</v>
      </c>
      <c r="E10" s="23" t="s">
        <v>10</v>
      </c>
      <c r="F10" s="23" t="s">
        <v>35</v>
      </c>
      <c r="G10" s="23" t="s">
        <v>35</v>
      </c>
      <c r="H10" s="23" t="s">
        <v>5</v>
      </c>
      <c r="I10" s="23" t="s">
        <v>17</v>
      </c>
      <c r="J10" s="23" t="s">
        <v>107</v>
      </c>
      <c r="K10" s="23" t="s">
        <v>36</v>
      </c>
      <c r="L10" s="23" t="s">
        <v>108</v>
      </c>
      <c r="M10" s="23" t="s">
        <v>108</v>
      </c>
      <c r="N10" s="23" t="s">
        <v>0</v>
      </c>
      <c r="O10" s="23" t="s">
        <v>0</v>
      </c>
      <c r="P10" s="23" t="s">
        <v>0</v>
      </c>
      <c r="Q10" s="23" t="s">
        <v>1</v>
      </c>
    </row>
    <row r="11" spans="1:17">
      <c r="A11" s="41">
        <v>39082</v>
      </c>
      <c r="B11" s="11" t="s">
        <v>53</v>
      </c>
      <c r="C11" s="11">
        <v>9</v>
      </c>
      <c r="D11" s="11" t="s">
        <v>66</v>
      </c>
      <c r="E11" s="11">
        <v>3</v>
      </c>
      <c r="F11" s="11">
        <v>24</v>
      </c>
      <c r="G11" s="11">
        <v>50</v>
      </c>
      <c r="H11" s="11">
        <v>88</v>
      </c>
      <c r="I11" s="11">
        <v>60</v>
      </c>
      <c r="J11" s="11">
        <v>-0.5</v>
      </c>
      <c r="K11" s="11" t="s">
        <v>55</v>
      </c>
      <c r="L11" s="11" t="s">
        <v>54</v>
      </c>
      <c r="M11" s="11" t="s">
        <v>56</v>
      </c>
      <c r="N11" s="11">
        <v>4</v>
      </c>
      <c r="O11" s="11">
        <v>5</v>
      </c>
      <c r="P11" s="11">
        <v>5</v>
      </c>
      <c r="Q11" t="s">
        <v>67</v>
      </c>
    </row>
    <row r="12" spans="1:17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7">
      <c r="C13" s="11"/>
      <c r="D13" s="11"/>
      <c r="E13" s="38"/>
      <c r="F13" s="38"/>
      <c r="G13" s="38"/>
      <c r="H13" s="38"/>
      <c r="I13" s="38"/>
      <c r="J13" s="11"/>
      <c r="K13" s="11"/>
      <c r="L13" s="11"/>
      <c r="M13" s="11"/>
      <c r="N13" s="11"/>
      <c r="O13" s="11"/>
      <c r="P13" s="11"/>
    </row>
    <row r="14" spans="1:17">
      <c r="C14" s="11"/>
      <c r="D14" s="11"/>
      <c r="E14" s="38"/>
      <c r="F14" s="38"/>
      <c r="G14" s="38"/>
      <c r="H14" s="38"/>
      <c r="I14" s="38"/>
      <c r="J14" s="11"/>
      <c r="K14" s="11"/>
      <c r="L14" s="11"/>
      <c r="M14" s="11"/>
      <c r="N14" s="11"/>
      <c r="O14" s="11"/>
      <c r="P14" s="11"/>
    </row>
    <row r="15" spans="1:17">
      <c r="C15" s="11"/>
      <c r="D15" s="11"/>
      <c r="E15" s="38"/>
      <c r="F15" s="38"/>
      <c r="G15" s="38"/>
      <c r="H15" s="38"/>
      <c r="I15" s="38"/>
      <c r="J15" s="11"/>
      <c r="K15" s="11"/>
      <c r="L15" s="11"/>
      <c r="M15" s="11"/>
      <c r="N15" s="11"/>
      <c r="O15" s="11"/>
      <c r="P15" s="11"/>
    </row>
    <row r="16" spans="1:17">
      <c r="C16" s="11"/>
      <c r="D16" s="11"/>
      <c r="E16" s="38"/>
      <c r="F16" s="38"/>
      <c r="G16" s="38"/>
      <c r="H16" s="38"/>
      <c r="I16" s="38"/>
      <c r="J16" s="11"/>
      <c r="K16" s="11"/>
      <c r="L16" s="11"/>
      <c r="M16" s="11"/>
      <c r="N16" s="11"/>
      <c r="O16" s="11"/>
      <c r="P16" s="11"/>
    </row>
    <row r="17" spans="1:16">
      <c r="C17" s="11"/>
      <c r="D17" s="11"/>
      <c r="E17" s="38"/>
      <c r="F17" s="38"/>
      <c r="G17" s="38"/>
      <c r="H17" s="38"/>
      <c r="I17" s="38"/>
      <c r="J17" s="11"/>
      <c r="K17" s="11"/>
      <c r="L17" s="11"/>
      <c r="M17" s="11"/>
      <c r="N17" s="11"/>
      <c r="O17" s="11"/>
      <c r="P17" s="11"/>
    </row>
    <row r="18" spans="1:16">
      <c r="C18" s="11"/>
      <c r="D18" s="11"/>
      <c r="E18" s="38"/>
      <c r="F18" s="38"/>
      <c r="G18" s="38"/>
      <c r="H18" s="38"/>
      <c r="I18" s="38"/>
      <c r="J18" s="11"/>
      <c r="K18" s="11"/>
      <c r="L18" s="11"/>
      <c r="M18" s="11"/>
      <c r="N18" s="11"/>
      <c r="O18" s="11"/>
      <c r="P18" s="11"/>
    </row>
    <row r="19" spans="1:16">
      <c r="C19" s="11"/>
      <c r="D19" s="11"/>
      <c r="E19" s="38"/>
      <c r="F19" s="38"/>
      <c r="G19" s="38"/>
      <c r="H19" s="38"/>
      <c r="I19" s="38"/>
      <c r="J19" s="11"/>
      <c r="K19" s="11"/>
      <c r="L19" s="11"/>
      <c r="M19" s="11"/>
      <c r="N19" s="11"/>
      <c r="O19" s="11"/>
      <c r="P19" s="11"/>
    </row>
    <row r="20" spans="1:16">
      <c r="C20" s="11"/>
      <c r="D20" s="11"/>
      <c r="E20" s="38"/>
      <c r="F20" s="38"/>
      <c r="G20" s="38"/>
      <c r="H20" s="38"/>
      <c r="I20" s="38"/>
      <c r="J20" s="11"/>
      <c r="K20" s="11"/>
      <c r="L20" s="11"/>
      <c r="M20" s="11"/>
      <c r="N20" s="11"/>
      <c r="O20" s="11"/>
      <c r="P20" s="11"/>
    </row>
    <row r="21" spans="1:16" s="30" customFormat="1">
      <c r="A21" s="28"/>
      <c r="B21" s="29"/>
      <c r="C21" s="29"/>
      <c r="D21" s="29"/>
      <c r="E21" s="39"/>
      <c r="F21" s="39"/>
      <c r="G21" s="39"/>
      <c r="H21" s="39"/>
      <c r="I21" s="39"/>
      <c r="J21" s="29"/>
      <c r="K21" s="29"/>
      <c r="L21" s="29"/>
      <c r="M21" s="29"/>
      <c r="N21" s="29"/>
      <c r="O21" s="29"/>
      <c r="P21" s="29"/>
    </row>
    <row r="22" spans="1:16">
      <c r="C22" s="11"/>
      <c r="D22" s="11"/>
      <c r="E22" s="38"/>
      <c r="F22" s="38"/>
      <c r="G22" s="38"/>
      <c r="H22" s="38"/>
      <c r="I22" s="38"/>
      <c r="J22" s="11"/>
      <c r="K22" s="11"/>
      <c r="L22" s="11"/>
      <c r="M22" s="11"/>
      <c r="N22" s="11"/>
      <c r="O22" s="11"/>
      <c r="P22" s="11"/>
    </row>
    <row r="23" spans="1:16">
      <c r="C23" s="11"/>
      <c r="D23" s="11"/>
      <c r="E23" s="38"/>
      <c r="F23" s="38"/>
      <c r="G23" s="38"/>
      <c r="H23" s="38"/>
      <c r="I23" s="38"/>
      <c r="J23" s="11"/>
      <c r="K23" s="11"/>
      <c r="L23" s="11"/>
      <c r="M23" s="11"/>
      <c r="N23" s="11"/>
      <c r="O23" s="11"/>
      <c r="P23" s="11"/>
    </row>
    <row r="24" spans="1:16">
      <c r="C24" s="11"/>
      <c r="D24" s="11"/>
      <c r="E24" s="38"/>
      <c r="F24" s="38"/>
      <c r="G24" s="38"/>
      <c r="H24" s="38"/>
      <c r="I24" s="38"/>
      <c r="J24" s="11"/>
      <c r="K24" s="11"/>
      <c r="L24" s="11"/>
      <c r="M24" s="11"/>
      <c r="N24" s="11"/>
      <c r="O24" s="11"/>
      <c r="P24" s="11"/>
    </row>
    <row r="25" spans="1:16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18">
        <f>MAX(A11:A26)-MIN(A11:A26)+1</f>
        <v>1</v>
      </c>
      <c r="C27" s="11"/>
      <c r="D27" s="11"/>
      <c r="E27" s="11"/>
      <c r="F27" s="11">
        <f>MAX(F11:F26)-MIN(F11:F26)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6">
      <c r="A34" s="51" t="s">
        <v>11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7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7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7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7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7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7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7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7" ht="16">
      <c r="A44" s="51" t="s">
        <v>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>
      <c r="A45" s="20" t="s">
        <v>37</v>
      </c>
      <c r="B45" s="3" t="s">
        <v>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7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7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</sheetData>
  <mergeCells count="4">
    <mergeCell ref="A1:C1"/>
    <mergeCell ref="A8:Q8"/>
    <mergeCell ref="A34:Q34"/>
    <mergeCell ref="A44:Q44"/>
  </mergeCells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baseColWidth="10" defaultColWidth="11" defaultRowHeight="13" x14ac:dyDescent="0"/>
  <sheetData/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Stats</vt:lpstr>
      <vt:lpstr>Nutrients</vt:lpstr>
      <vt:lpstr> Plant A</vt:lpstr>
      <vt:lpstr>Plant B</vt:lpstr>
      <vt:lpstr>Plant C</vt:lpstr>
      <vt:lpstr>Plant D</vt:lpstr>
      <vt:lpstr>Costs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2010-09-23T00:19:48Z</cp:lastPrinted>
  <dcterms:created xsi:type="dcterms:W3CDTF">2010-08-16T09:31:05Z</dcterms:created>
  <dcterms:modified xsi:type="dcterms:W3CDTF">2015-03-15T22:26:51Z</dcterms:modified>
  <cp:category/>
</cp:coreProperties>
</file>